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/Dan/tax policy associates/"/>
    </mc:Choice>
  </mc:AlternateContent>
  <xr:revisionPtr revIDLastSave="0" documentId="13_ncr:1_{9A2E8151-8E3B-3B40-9E10-A33E7D99FB15}" xr6:coauthVersionLast="47" xr6:coauthVersionMax="47" xr10:uidLastSave="{00000000-0000-0000-0000-000000000000}"/>
  <bookViews>
    <workbookView xWindow="17980" yWindow="6600" windowWidth="28040" windowHeight="17440" xr2:uid="{E30151A0-CFDD-A344-98E7-E06ECFE038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4" i="1" s="1"/>
  <c r="E21" i="1"/>
  <c r="E20" i="1"/>
  <c r="E19" i="1"/>
  <c r="E23" i="1" l="1"/>
  <c r="E24" i="1" s="1"/>
  <c r="E26" i="1" s="1"/>
  <c r="E27" i="1" s="1"/>
  <c r="E34" i="1" l="1"/>
  <c r="E33" i="1"/>
  <c r="E32" i="1"/>
  <c r="E36" i="1" l="1"/>
  <c r="E37" i="1" s="1"/>
  <c r="E39" i="1" s="1"/>
  <c r="E40" i="1" s="1"/>
</calcChain>
</file>

<file path=xl/sharedStrings.xml><?xml version="1.0" encoding="utf-8"?>
<sst xmlns="http://schemas.openxmlformats.org/spreadsheetml/2006/main" count="37" uniqueCount="29">
  <si>
    <t>company value</t>
  </si>
  <si>
    <t>years</t>
  </si>
  <si>
    <t>bad</t>
  </si>
  <si>
    <t>chance</t>
  </si>
  <si>
    <t>annual return</t>
  </si>
  <si>
    <t>normal</t>
  </si>
  <si>
    <t>good</t>
  </si>
  <si>
    <t>result</t>
  </si>
  <si>
    <t>Discounts</t>
  </si>
  <si>
    <t>illiquid</t>
  </si>
  <si>
    <t>non-voting</t>
  </si>
  <si>
    <t>Company value</t>
  </si>
  <si>
    <t>Growth shares</t>
  </si>
  <si>
    <t>hurdle point</t>
  </si>
  <si>
    <t>VALUATION AT 10 YEAR ANNIVERSARY</t>
  </si>
  <si>
    <t>forecast period</t>
  </si>
  <si>
    <t>Discount rate</t>
  </si>
  <si>
    <t>Inputs</t>
  </si>
  <si>
    <t>6% anniversary charge</t>
  </si>
  <si>
    <t>PV factor</t>
  </si>
  <si>
    <t>PV</t>
  </si>
  <si>
    <t>Overall discount factor</t>
  </si>
  <si>
    <t>(assume no dividend bleed)</t>
  </si>
  <si>
    <t>Initial CLT IHT:</t>
  </si>
  <si>
    <t>expected after 10 years</t>
  </si>
  <si>
    <t>expected after next 10 years:</t>
  </si>
  <si>
    <t>So PV after discounts</t>
  </si>
  <si>
    <t>So PV today after discounts</t>
  </si>
  <si>
    <t>INITIAL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</si>
</sst>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%"/>
    <numFmt numFmtId="166" formatCode="&quot;£&quot;#,##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42AB-F407-EA46-B8FB-53CAE94ECBA5}">
  <dimension ref="B4:G40"/>
  <sheetViews>
    <sheetView tabSelected="1" topLeftCell="A7" zoomScale="134" zoomScaleNormal="134" workbookViewId="0">
      <selection activeCell="I20" sqref="I20"/>
    </sheetView>
  </sheetViews>
  <sheetFormatPr baseColWidth="10" defaultRowHeight="16" x14ac:dyDescent="0.2"/>
  <cols>
    <col min="2" max="2" width="21.33203125" style="3" customWidth="1"/>
    <col min="3" max="3" width="19.1640625" style="3" customWidth="1"/>
    <col min="4" max="4" width="22.1640625" style="3" customWidth="1"/>
    <col min="5" max="5" width="16.5" customWidth="1"/>
  </cols>
  <sheetData>
    <row r="4" spans="2:5" x14ac:dyDescent="0.2">
      <c r="B4" s="10" t="s">
        <v>17</v>
      </c>
      <c r="C4" s="3" t="s">
        <v>0</v>
      </c>
      <c r="D4" s="5">
        <v>5000000</v>
      </c>
    </row>
    <row r="5" spans="2:5" x14ac:dyDescent="0.2">
      <c r="C5" s="3" t="s">
        <v>15</v>
      </c>
      <c r="D5" s="3">
        <v>10</v>
      </c>
      <c r="E5" t="s">
        <v>1</v>
      </c>
    </row>
    <row r="6" spans="2:5" x14ac:dyDescent="0.2">
      <c r="C6" s="3" t="s">
        <v>13</v>
      </c>
      <c r="D6" s="4">
        <v>1</v>
      </c>
    </row>
    <row r="8" spans="2:5" x14ac:dyDescent="0.2">
      <c r="B8" s="10" t="s">
        <v>20</v>
      </c>
      <c r="C8" s="3" t="s">
        <v>16</v>
      </c>
      <c r="D8" s="4">
        <v>7.0000000000000007E-2</v>
      </c>
    </row>
    <row r="9" spans="2:5" x14ac:dyDescent="0.2">
      <c r="C9" s="3" t="s">
        <v>19</v>
      </c>
      <c r="D9" s="4">
        <f>1/((1+D8)^D5)</f>
        <v>0.5083492921347178</v>
      </c>
    </row>
    <row r="10" spans="2:5" x14ac:dyDescent="0.2">
      <c r="D10" s="4"/>
    </row>
    <row r="11" spans="2:5" x14ac:dyDescent="0.2">
      <c r="B11" s="10" t="s">
        <v>8</v>
      </c>
      <c r="C11" s="3" t="s">
        <v>9</v>
      </c>
      <c r="D11" s="4">
        <v>0.25</v>
      </c>
    </row>
    <row r="12" spans="2:5" x14ac:dyDescent="0.2">
      <c r="C12" s="3" t="s">
        <v>10</v>
      </c>
      <c r="D12" s="4">
        <v>0.1</v>
      </c>
    </row>
    <row r="13" spans="2:5" x14ac:dyDescent="0.2">
      <c r="D13" s="4"/>
    </row>
    <row r="14" spans="2:5" x14ac:dyDescent="0.2">
      <c r="C14" s="3" t="s">
        <v>21</v>
      </c>
      <c r="D14" s="6">
        <f>(1-D11)*(1-D12)*D9</f>
        <v>0.34313577219093455</v>
      </c>
    </row>
    <row r="16" spans="2:5" x14ac:dyDescent="0.2">
      <c r="C16" s="12" t="s">
        <v>28</v>
      </c>
    </row>
    <row r="18" spans="2:7" x14ac:dyDescent="0.2">
      <c r="C18" s="8" t="s">
        <v>3</v>
      </c>
      <c r="D18" s="8" t="s">
        <v>4</v>
      </c>
      <c r="E18" s="8" t="s">
        <v>7</v>
      </c>
    </row>
    <row r="19" spans="2:7" x14ac:dyDescent="0.2">
      <c r="B19" s="10" t="s">
        <v>2</v>
      </c>
      <c r="C19" s="4">
        <v>0.25</v>
      </c>
      <c r="D19" s="4">
        <v>0</v>
      </c>
      <c r="E19" s="2">
        <f>(1+D19)^D$5*D$4</f>
        <v>5000000</v>
      </c>
    </row>
    <row r="20" spans="2:7" x14ac:dyDescent="0.2">
      <c r="B20" s="10" t="s">
        <v>5</v>
      </c>
      <c r="C20" s="4">
        <v>0.5</v>
      </c>
      <c r="D20" s="4">
        <v>0.06</v>
      </c>
      <c r="E20" s="2">
        <f>(1+D20)^D$5*D$4</f>
        <v>8954238.482714273</v>
      </c>
    </row>
    <row r="21" spans="2:7" x14ac:dyDescent="0.2">
      <c r="B21" s="10" t="s">
        <v>6</v>
      </c>
      <c r="C21" s="4">
        <v>0.25</v>
      </c>
      <c r="D21" s="4">
        <v>0.08</v>
      </c>
      <c r="E21" s="2">
        <f>(1+D21)^D$5*D$4</f>
        <v>10794624.986363938</v>
      </c>
    </row>
    <row r="22" spans="2:7" x14ac:dyDescent="0.2">
      <c r="E22" s="2"/>
    </row>
    <row r="23" spans="2:7" x14ac:dyDescent="0.2">
      <c r="C23" s="3" t="s">
        <v>24</v>
      </c>
      <c r="D23" s="3" t="s">
        <v>11</v>
      </c>
      <c r="E23" s="2">
        <f>E19*C19+E20*C20+E21*C21</f>
        <v>8425775.4879481215</v>
      </c>
      <c r="G23" s="1"/>
    </row>
    <row r="24" spans="2:7" x14ac:dyDescent="0.2">
      <c r="D24" s="3" t="s">
        <v>12</v>
      </c>
      <c r="E24" s="2">
        <f>E23-(D4*D6)</f>
        <v>3425775.4879481215</v>
      </c>
      <c r="F24" t="s">
        <v>22</v>
      </c>
    </row>
    <row r="25" spans="2:7" x14ac:dyDescent="0.2">
      <c r="E25" s="2"/>
    </row>
    <row r="26" spans="2:7" x14ac:dyDescent="0.2">
      <c r="D26" s="7" t="s">
        <v>27</v>
      </c>
      <c r="E26" s="2">
        <f>E24*D14</f>
        <v>1175506.1174098542</v>
      </c>
    </row>
    <row r="27" spans="2:7" x14ac:dyDescent="0.2">
      <c r="D27" s="10" t="s">
        <v>23</v>
      </c>
      <c r="E27" s="11">
        <f>(E26-325000)*0.2</f>
        <v>170101.22348197084</v>
      </c>
    </row>
    <row r="28" spans="2:7" x14ac:dyDescent="0.2">
      <c r="E28" s="2"/>
    </row>
    <row r="29" spans="2:7" x14ac:dyDescent="0.2">
      <c r="C29" s="13" t="s">
        <v>14</v>
      </c>
      <c r="E29" s="2"/>
    </row>
    <row r="30" spans="2:7" x14ac:dyDescent="0.2">
      <c r="E30" s="2"/>
    </row>
    <row r="31" spans="2:7" x14ac:dyDescent="0.2">
      <c r="C31" s="8" t="s">
        <v>3</v>
      </c>
      <c r="D31" s="8" t="s">
        <v>4</v>
      </c>
      <c r="E31" s="9" t="s">
        <v>7</v>
      </c>
    </row>
    <row r="32" spans="2:7" x14ac:dyDescent="0.2">
      <c r="B32" s="10" t="s">
        <v>2</v>
      </c>
      <c r="C32" s="4">
        <v>0.25</v>
      </c>
      <c r="D32" s="4">
        <v>0</v>
      </c>
      <c r="E32" s="2">
        <f>(1+D32)^D$5*E$23</f>
        <v>8425775.4879481215</v>
      </c>
    </row>
    <row r="33" spans="2:5" x14ac:dyDescent="0.2">
      <c r="B33" s="10" t="s">
        <v>5</v>
      </c>
      <c r="C33" s="4">
        <v>0.5</v>
      </c>
      <c r="D33" s="4">
        <v>0.06</v>
      </c>
      <c r="E33" s="2">
        <f>(1+D33)^D$5*E$23</f>
        <v>15089280.62417914</v>
      </c>
    </row>
    <row r="34" spans="2:5" x14ac:dyDescent="0.2">
      <c r="B34" s="10" t="s">
        <v>6</v>
      </c>
      <c r="C34" s="4">
        <v>0.25</v>
      </c>
      <c r="D34" s="4">
        <v>0.08</v>
      </c>
      <c r="E34" s="2">
        <f>(1+D34)^D$5*E$23</f>
        <v>18190617.32233952</v>
      </c>
    </row>
    <row r="35" spans="2:5" x14ac:dyDescent="0.2">
      <c r="E35" s="2"/>
    </row>
    <row r="36" spans="2:5" x14ac:dyDescent="0.2">
      <c r="C36" s="3" t="s">
        <v>25</v>
      </c>
      <c r="D36" s="3" t="s">
        <v>11</v>
      </c>
      <c r="E36" s="2">
        <f>E32*C32+E33*C33+E34*C34</f>
        <v>14198738.51466148</v>
      </c>
    </row>
    <row r="37" spans="2:5" x14ac:dyDescent="0.2">
      <c r="D37" s="3" t="s">
        <v>12</v>
      </c>
      <c r="E37" s="2">
        <f>E36-(D4*D6)</f>
        <v>9198738.5146614797</v>
      </c>
    </row>
    <row r="38" spans="2:5" x14ac:dyDescent="0.2">
      <c r="E38" s="2"/>
    </row>
    <row r="39" spans="2:5" x14ac:dyDescent="0.2">
      <c r="D39" s="7" t="s">
        <v>26</v>
      </c>
      <c r="E39" s="2">
        <f>E37*D14</f>
        <v>3156416.2434108574</v>
      </c>
    </row>
    <row r="40" spans="2:5" x14ac:dyDescent="0.2">
      <c r="D40" s="10" t="s">
        <v>18</v>
      </c>
      <c r="E40" s="11">
        <f>(E39-325000)*0.06</f>
        <v>169884.97460465145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Neidle</dc:creator>
  <cp:lastModifiedBy>Dan Neidle</cp:lastModifiedBy>
  <dcterms:created xsi:type="dcterms:W3CDTF">2025-10-01T20:49:15Z</dcterms:created>
  <dcterms:modified xsi:type="dcterms:W3CDTF">2025-10-03T18:45:15Z</dcterms:modified>
</cp:coreProperties>
</file>