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nneidle/Dropbox/Dan dropbox files/tax policy associates/penalties and the poor/"/>
    </mc:Choice>
  </mc:AlternateContent>
  <xr:revisionPtr revIDLastSave="0" documentId="13_ncr:1_{8328A204-2DD7-614C-9D36-8C42484F54F4}" xr6:coauthVersionLast="47" xr6:coauthVersionMax="47" xr10:uidLastSave="{00000000-0000-0000-0000-000000000000}"/>
  <bookViews>
    <workbookView xWindow="5580" yWindow="2300" windowWidth="27640" windowHeight="16940" activeTab="1" xr2:uid="{30674EAC-E34A-694F-9FC3-80FB440422DC}"/>
  </bookViews>
  <sheets>
    <sheet name="income deciles - 2018-19" sheetId="4" r:id="rId1"/>
    <sheet name="income deciles - 2019-20" sheetId="5" r:id="rId2"/>
    <sheet name="Penalty as % of income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5" l="1"/>
  <c r="D50" i="5"/>
  <c r="D49" i="5"/>
  <c r="D48" i="5"/>
  <c r="D47" i="5"/>
  <c r="D46" i="5"/>
  <c r="D45" i="5"/>
  <c r="D44" i="5"/>
  <c r="D43" i="5"/>
  <c r="D42" i="5"/>
  <c r="D41" i="5"/>
  <c r="C42" i="5"/>
  <c r="C43" i="5"/>
  <c r="C44" i="5"/>
  <c r="C45" i="5"/>
  <c r="C46" i="5"/>
  <c r="C47" i="5"/>
  <c r="E47" i="5" s="1"/>
  <c r="C48" i="5"/>
  <c r="E48" i="5" s="1"/>
  <c r="C49" i="5"/>
  <c r="C50" i="5"/>
  <c r="C41" i="5"/>
  <c r="E41" i="5" s="1"/>
  <c r="D46" i="4"/>
  <c r="D47" i="4"/>
  <c r="D48" i="4"/>
  <c r="D49" i="4"/>
  <c r="D50" i="4"/>
  <c r="D51" i="4"/>
  <c r="D52" i="4"/>
  <c r="D53" i="4"/>
  <c r="D54" i="4"/>
  <c r="D55" i="4"/>
  <c r="C55" i="4"/>
  <c r="E55" i="4" s="1"/>
  <c r="C47" i="4"/>
  <c r="C48" i="4"/>
  <c r="E48" i="4" s="1"/>
  <c r="C49" i="4"/>
  <c r="E49" i="4" s="1"/>
  <c r="C50" i="4"/>
  <c r="C51" i="4"/>
  <c r="E51" i="4" s="1"/>
  <c r="C52" i="4"/>
  <c r="E52" i="4" s="1"/>
  <c r="C53" i="4"/>
  <c r="E53" i="4" s="1"/>
  <c r="C54" i="4"/>
  <c r="E54" i="4" s="1"/>
  <c r="C46" i="4"/>
  <c r="E34" i="5"/>
  <c r="F34" i="5" s="1"/>
  <c r="E33" i="5"/>
  <c r="F33" i="5" s="1"/>
  <c r="F32" i="5"/>
  <c r="E32" i="5"/>
  <c r="E31" i="5"/>
  <c r="F31" i="5" s="1"/>
  <c r="E30" i="5"/>
  <c r="F30" i="5" s="1"/>
  <c r="E29" i="5"/>
  <c r="F29" i="5" s="1"/>
  <c r="E28" i="5"/>
  <c r="F28" i="5" s="1"/>
  <c r="E27" i="5"/>
  <c r="F27" i="5" s="1"/>
  <c r="E26" i="5"/>
  <c r="F26" i="5" s="1"/>
  <c r="E25" i="5"/>
  <c r="F25" i="5" s="1"/>
  <c r="E26" i="4"/>
  <c r="F26" i="4" s="1"/>
  <c r="E27" i="4"/>
  <c r="F27" i="4" s="1"/>
  <c r="E28" i="4"/>
  <c r="F28" i="4"/>
  <c r="E29" i="4"/>
  <c r="F29" i="4"/>
  <c r="E30" i="4"/>
  <c r="F30" i="4"/>
  <c r="E31" i="4"/>
  <c r="F31" i="4"/>
  <c r="E32" i="4"/>
  <c r="F32" i="4"/>
  <c r="E33" i="4"/>
  <c r="F33" i="4"/>
  <c r="E34" i="4"/>
  <c r="F34" i="4"/>
  <c r="F25" i="4"/>
  <c r="E25" i="4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4" i="7"/>
  <c r="C34" i="5"/>
  <c r="D34" i="5" s="1"/>
  <c r="C33" i="5"/>
  <c r="D33" i="5" s="1"/>
  <c r="C32" i="5"/>
  <c r="D32" i="5" s="1"/>
  <c r="C31" i="5"/>
  <c r="D31" i="5" s="1"/>
  <c r="C30" i="5"/>
  <c r="D30" i="5" s="1"/>
  <c r="C29" i="5"/>
  <c r="D29" i="5" s="1"/>
  <c r="C28" i="5"/>
  <c r="D28" i="5" s="1"/>
  <c r="C27" i="5"/>
  <c r="D27" i="5" s="1"/>
  <c r="C26" i="5"/>
  <c r="D26" i="5" s="1"/>
  <c r="C25" i="5"/>
  <c r="D25" i="5" s="1"/>
  <c r="C26" i="4"/>
  <c r="D26" i="4" s="1"/>
  <c r="C27" i="4"/>
  <c r="D27" i="4"/>
  <c r="C28" i="4"/>
  <c r="D28" i="4"/>
  <c r="C29" i="4"/>
  <c r="D29" i="4" s="1"/>
  <c r="C30" i="4"/>
  <c r="D30" i="4" s="1"/>
  <c r="C31" i="4"/>
  <c r="D31" i="4" s="1"/>
  <c r="C32" i="4"/>
  <c r="D32" i="4"/>
  <c r="C33" i="4"/>
  <c r="D33" i="4"/>
  <c r="C34" i="4"/>
  <c r="D34" i="4"/>
  <c r="D25" i="4"/>
  <c r="C25" i="4"/>
  <c r="E43" i="5" l="1"/>
  <c r="E42" i="5"/>
  <c r="E46" i="4"/>
  <c r="E47" i="4"/>
  <c r="E50" i="4"/>
  <c r="D56" i="4"/>
  <c r="B54" i="5"/>
  <c r="E46" i="5"/>
  <c r="E45" i="5"/>
  <c r="E44" i="5"/>
  <c r="C51" i="5"/>
  <c r="E50" i="5"/>
  <c r="E49" i="5"/>
  <c r="C56" i="4"/>
  <c r="D51" i="5"/>
  <c r="E51" i="5"/>
  <c r="E56" i="4" l="1"/>
</calcChain>
</file>

<file path=xl/sharedStrings.xml><?xml version="1.0" encoding="utf-8"?>
<sst xmlns="http://schemas.openxmlformats.org/spreadsheetml/2006/main" count="80" uniqueCount="38">
  <si>
    <t>2018/19 </t>
  </si>
  <si>
    <t>2019/20 </t>
  </si>
  <si>
    <t>Deciles </t>
  </si>
  <si>
    <t>Pre </t>
  </si>
  <si>
    <t>Post </t>
  </si>
  <si>
    <r>
      <t>4</t>
    </r>
    <r>
      <rPr>
        <sz val="7"/>
        <color theme="1"/>
        <rFont val="Arial"/>
        <family val="2"/>
      </rPr>
      <t xml:space="preserve">th </t>
    </r>
    <r>
      <rPr>
        <sz val="10"/>
        <color theme="1"/>
        <rFont val="Arial"/>
        <family val="2"/>
      </rPr>
      <t>(£13k to £18k) </t>
    </r>
  </si>
  <si>
    <r>
      <t>5</t>
    </r>
    <r>
      <rPr>
        <sz val="7"/>
        <color theme="1"/>
        <rFont val="Arial"/>
        <family val="2"/>
      </rPr>
      <t xml:space="preserve">th </t>
    </r>
    <r>
      <rPr>
        <sz val="10"/>
        <color theme="1"/>
        <rFont val="Arial"/>
        <family val="2"/>
      </rPr>
      <t>(£18k to £23k) </t>
    </r>
  </si>
  <si>
    <r>
      <t>6</t>
    </r>
    <r>
      <rPr>
        <sz val="7"/>
        <color theme="1"/>
        <rFont val="Arial"/>
        <family val="2"/>
      </rPr>
      <t xml:space="preserve">th </t>
    </r>
    <r>
      <rPr>
        <sz val="10"/>
        <color theme="1"/>
        <rFont val="Arial"/>
        <family val="2"/>
      </rPr>
      <t>(£23k to £30k) </t>
    </r>
  </si>
  <si>
    <r>
      <t>7</t>
    </r>
    <r>
      <rPr>
        <sz val="7"/>
        <color theme="1"/>
        <rFont val="Arial"/>
        <family val="2"/>
      </rPr>
      <t xml:space="preserve">th </t>
    </r>
    <r>
      <rPr>
        <sz val="10"/>
        <color theme="1"/>
        <rFont val="Arial"/>
        <family val="2"/>
      </rPr>
      <t>(£30k to £40k) </t>
    </r>
  </si>
  <si>
    <r>
      <t>8</t>
    </r>
    <r>
      <rPr>
        <sz val="7"/>
        <color theme="1"/>
        <rFont val="Arial"/>
        <family val="2"/>
      </rPr>
      <t xml:space="preserve">th </t>
    </r>
    <r>
      <rPr>
        <sz val="10"/>
        <color theme="1"/>
        <rFont val="Arial"/>
        <family val="2"/>
      </rPr>
      <t>(£40k to £52k) </t>
    </r>
  </si>
  <si>
    <r>
      <t>9</t>
    </r>
    <r>
      <rPr>
        <sz val="7"/>
        <color theme="1"/>
        <rFont val="Arial"/>
        <family val="2"/>
      </rPr>
      <t xml:space="preserve">th </t>
    </r>
    <r>
      <rPr>
        <sz val="10"/>
        <color theme="1"/>
        <rFont val="Arial"/>
        <family val="2"/>
      </rPr>
      <t>(£52k to £88k) </t>
    </r>
  </si>
  <si>
    <r>
      <t>10</t>
    </r>
    <r>
      <rPr>
        <sz val="7"/>
        <color theme="1"/>
        <rFont val="Arial"/>
        <family val="2"/>
      </rPr>
      <t xml:space="preserve">th </t>
    </r>
    <r>
      <rPr>
        <sz val="10"/>
        <color theme="1"/>
        <rFont val="Arial"/>
        <family val="2"/>
      </rPr>
      <t>(above £88k) </t>
    </r>
  </si>
  <si>
    <t>PF1</t>
  </si>
  <si>
    <t>FPP1</t>
  </si>
  <si>
    <t>1st £0 to £6k) </t>
  </si>
  <si>
    <t>2nd £6k to 10k) </t>
  </si>
  <si>
    <t>3rd £10k to £13k) </t>
  </si>
  <si>
    <t>1st
(£0 to £6k) </t>
  </si>
  <si>
    <r>
      <t>2</t>
    </r>
    <r>
      <rPr>
        <sz val="7"/>
        <color theme="1"/>
        <rFont val="Arial"/>
        <family val="2"/>
      </rPr>
      <t xml:space="preserve">nd
</t>
    </r>
    <r>
      <rPr>
        <sz val="10"/>
        <color theme="1"/>
        <rFont val="Arial"/>
        <family val="2"/>
      </rPr>
      <t>(£6k to 10k) </t>
    </r>
  </si>
  <si>
    <r>
      <t>3</t>
    </r>
    <r>
      <rPr>
        <sz val="7"/>
        <color theme="1"/>
        <rFont val="Arial"/>
        <family val="2"/>
      </rPr>
      <t xml:space="preserve">rd
</t>
    </r>
    <r>
      <rPr>
        <sz val="10"/>
        <color theme="1"/>
        <rFont val="Arial"/>
        <family val="2"/>
      </rPr>
      <t>(£10k to £13k) </t>
    </r>
  </si>
  <si>
    <r>
      <t>4</t>
    </r>
    <r>
      <rPr>
        <sz val="7"/>
        <color theme="1"/>
        <rFont val="Arial"/>
        <family val="2"/>
      </rPr>
      <t xml:space="preserve">th
</t>
    </r>
    <r>
      <rPr>
        <sz val="10"/>
        <color theme="1"/>
        <rFont val="Arial"/>
        <family val="2"/>
      </rPr>
      <t>(£13k to £18k) </t>
    </r>
  </si>
  <si>
    <r>
      <t>5</t>
    </r>
    <r>
      <rPr>
        <sz val="7"/>
        <color theme="1"/>
        <rFont val="Arial"/>
        <family val="2"/>
      </rPr>
      <t xml:space="preserve">th
</t>
    </r>
    <r>
      <rPr>
        <sz val="10"/>
        <color theme="1"/>
        <rFont val="Arial"/>
        <family val="2"/>
      </rPr>
      <t>(£18k to £23k) </t>
    </r>
  </si>
  <si>
    <r>
      <t>6</t>
    </r>
    <r>
      <rPr>
        <sz val="7"/>
        <color theme="1"/>
        <rFont val="Arial"/>
        <family val="2"/>
      </rPr>
      <t xml:space="preserve">th
</t>
    </r>
    <r>
      <rPr>
        <sz val="10"/>
        <color theme="1"/>
        <rFont val="Arial"/>
        <family val="2"/>
      </rPr>
      <t>(£23k to £30k) </t>
    </r>
  </si>
  <si>
    <r>
      <t>7</t>
    </r>
    <r>
      <rPr>
        <sz val="7"/>
        <color theme="1"/>
        <rFont val="Arial"/>
        <family val="2"/>
      </rPr>
      <t xml:space="preserve">th
</t>
    </r>
    <r>
      <rPr>
        <sz val="10"/>
        <color theme="1"/>
        <rFont val="Arial"/>
        <family val="2"/>
      </rPr>
      <t>(£30k to £40k) </t>
    </r>
  </si>
  <si>
    <r>
      <t>8</t>
    </r>
    <r>
      <rPr>
        <sz val="7"/>
        <color theme="1"/>
        <rFont val="Arial"/>
        <family val="2"/>
      </rPr>
      <t xml:space="preserve">th
</t>
    </r>
    <r>
      <rPr>
        <sz val="10"/>
        <color theme="1"/>
        <rFont val="Arial"/>
        <family val="2"/>
      </rPr>
      <t>(£40k to £52k) </t>
    </r>
  </si>
  <si>
    <r>
      <t>9</t>
    </r>
    <r>
      <rPr>
        <sz val="7"/>
        <color theme="1"/>
        <rFont val="Arial"/>
        <family val="2"/>
      </rPr>
      <t xml:space="preserve">th
</t>
    </r>
    <r>
      <rPr>
        <sz val="10"/>
        <color theme="1"/>
        <rFont val="Arial"/>
        <family val="2"/>
      </rPr>
      <t>(£52k to £88k) </t>
    </r>
  </si>
  <si>
    <t>10th
(above £88k) </t>
  </si>
  <si>
    <t>Penalty</t>
  </si>
  <si>
    <t>Penalty charged</t>
  </si>
  <si>
    <t>Penalty initially charged, but cancelled after appeal</t>
  </si>
  <si>
    <t>% of weekly income</t>
  </si>
  <si>
    <t>Pre-tax income</t>
  </si>
  <si>
    <t>Implying number of taxpayers:</t>
  </si>
  <si>
    <t>Total in bottom three in two years:</t>
  </si>
  <si>
    <t>Total self assessment taxpayers:</t>
  </si>
  <si>
    <t>Implying number of affected taxpayers:</t>
  </si>
  <si>
    <t>TOTAL</t>
  </si>
  <si>
    <t>Minimum charged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</si>
</sst>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_);[Red]\(&quot;£&quot;#,##0\)"/>
    <numFmt numFmtId="8" formatCode="&quot;£&quot;#,##0.00_);[Red]\(&quot;£&quot;#,##0.00\)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7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0" fontId="0" fillId="0" borderId="0" xfId="0" applyNumberFormat="1"/>
    <xf numFmtId="0" fontId="2" fillId="0" borderId="0" xfId="0" applyFont="1"/>
    <xf numFmtId="2" fontId="2" fillId="0" borderId="0" xfId="0" applyNumberFormat="1" applyFont="1"/>
    <xf numFmtId="0" fontId="2" fillId="0" borderId="0" xfId="0" applyFont="1" applyAlignment="1">
      <alignment wrapText="1"/>
    </xf>
    <xf numFmtId="6" fontId="0" fillId="0" borderId="0" xfId="0" applyNumberFormat="1"/>
    <xf numFmtId="8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% self-assessment taxpayers in each income decile assessed with late filing penalties - </a:t>
            </a:r>
            <a:r>
              <a:rPr lang="en-GB" baseline="0"/>
              <a:t>2018/19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'income deciles - 2018-19'!$C$24</c:f>
              <c:strCache>
                <c:ptCount val="1"/>
                <c:pt idx="0">
                  <c:v>Penalty charged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'income deciles - 2018-19'!$B$25:$B$34</c:f>
              <c:strCache>
                <c:ptCount val="10"/>
                <c:pt idx="0">
                  <c:v>1st
(£0 to £6k) </c:v>
                </c:pt>
                <c:pt idx="1">
                  <c:v>2nd
(£6k to 10k) </c:v>
                </c:pt>
                <c:pt idx="2">
                  <c:v>3rd
(£10k to £13k) </c:v>
                </c:pt>
                <c:pt idx="3">
                  <c:v>4th
(£13k to £18k) </c:v>
                </c:pt>
                <c:pt idx="4">
                  <c:v>5th
(£18k to £23k) </c:v>
                </c:pt>
                <c:pt idx="5">
                  <c:v>6th
(£23k to £30k) </c:v>
                </c:pt>
                <c:pt idx="6">
                  <c:v>7th
(£30k to £40k) </c:v>
                </c:pt>
                <c:pt idx="7">
                  <c:v>8th
(£40k to £52k) </c:v>
                </c:pt>
                <c:pt idx="8">
                  <c:v>9th
(£52k to £88k) </c:v>
                </c:pt>
                <c:pt idx="9">
                  <c:v>10th
(above £88k) </c:v>
                </c:pt>
              </c:strCache>
            </c:strRef>
          </c:cat>
          <c:val>
            <c:numRef>
              <c:f>'income deciles - 2018-19'!$C$25:$C$34</c:f>
              <c:numCache>
                <c:formatCode>0.00%</c:formatCode>
                <c:ptCount val="10"/>
                <c:pt idx="0">
                  <c:v>6.3E-2</c:v>
                </c:pt>
                <c:pt idx="1">
                  <c:v>3.7999999999999999E-2</c:v>
                </c:pt>
                <c:pt idx="2">
                  <c:v>3.1E-2</c:v>
                </c:pt>
                <c:pt idx="3">
                  <c:v>2.6000000000000002E-2</c:v>
                </c:pt>
                <c:pt idx="4">
                  <c:v>2.3E-2</c:v>
                </c:pt>
                <c:pt idx="5">
                  <c:v>2.1000000000000001E-2</c:v>
                </c:pt>
                <c:pt idx="6">
                  <c:v>1.9E-2</c:v>
                </c:pt>
                <c:pt idx="7">
                  <c:v>1.7000000000000001E-2</c:v>
                </c:pt>
                <c:pt idx="8">
                  <c:v>2.5000000000000001E-2</c:v>
                </c:pt>
                <c:pt idx="9">
                  <c:v>2.8999999999999998E-2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2-534F-99B2-99E58530D097}"/>
            </c:ext>
          </c:extLst>
        </c:ser>
        <c:ser>
          <c:idx val="1"/>
          <c:order val="1"/>
          <c:tx>
            <c:strRef>
              <c:f>'income deciles - 2018-19'!$D$24</c:f>
              <c:strCache>
                <c:ptCount val="1"/>
                <c:pt idx="0">
                  <c:v>Penalty initially charged, but cancelled after appeal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'income deciles - 2018-19'!$B$25:$B$34</c:f>
              <c:strCache>
                <c:ptCount val="10"/>
                <c:pt idx="0">
                  <c:v>1st
(£0 to £6k) </c:v>
                </c:pt>
                <c:pt idx="1">
                  <c:v>2nd
(£6k to 10k) </c:v>
                </c:pt>
                <c:pt idx="2">
                  <c:v>3rd
(£10k to £13k) </c:v>
                </c:pt>
                <c:pt idx="3">
                  <c:v>4th
(£13k to £18k) </c:v>
                </c:pt>
                <c:pt idx="4">
                  <c:v>5th
(£18k to £23k) </c:v>
                </c:pt>
                <c:pt idx="5">
                  <c:v>6th
(£23k to £30k) </c:v>
                </c:pt>
                <c:pt idx="6">
                  <c:v>7th
(£30k to £40k) </c:v>
                </c:pt>
                <c:pt idx="7">
                  <c:v>8th
(£40k to £52k) </c:v>
                </c:pt>
                <c:pt idx="8">
                  <c:v>9th
(£52k to £88k) </c:v>
                </c:pt>
                <c:pt idx="9">
                  <c:v>10th
(above £88k) </c:v>
                </c:pt>
              </c:strCache>
            </c:strRef>
          </c:cat>
          <c:val>
            <c:numRef>
              <c:f>'income deciles - 2018-19'!$D$25:$D$34</c:f>
              <c:numCache>
                <c:formatCode>0.00%</c:formatCode>
                <c:ptCount val="10"/>
                <c:pt idx="0">
                  <c:v>2.8999999999999998E-2</c:v>
                </c:pt>
                <c:pt idx="1">
                  <c:v>1.2999999999999998E-2</c:v>
                </c:pt>
                <c:pt idx="2">
                  <c:v>1.1000000000000003E-2</c:v>
                </c:pt>
                <c:pt idx="3">
                  <c:v>9.0000000000000011E-3</c:v>
                </c:pt>
                <c:pt idx="4">
                  <c:v>8.0000000000000002E-3</c:v>
                </c:pt>
                <c:pt idx="5">
                  <c:v>6.9999999999999958E-3</c:v>
                </c:pt>
                <c:pt idx="6">
                  <c:v>7.0000000000000027E-3</c:v>
                </c:pt>
                <c:pt idx="7">
                  <c:v>5.9999999999999984E-3</c:v>
                </c:pt>
                <c:pt idx="8">
                  <c:v>1.1000000000000003E-2</c:v>
                </c:pt>
                <c:pt idx="9">
                  <c:v>8.0000000000000071E-3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72-534F-99B2-99E58530D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904896799"/>
        <c:axId val="1943871631"/>
      </c:barChart>
      <c:catAx>
        <c:axId val="1904896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3871631"/>
        <c:crosses val="autoZero"/>
        <c:auto val="1"/>
        <c:lblAlgn val="ctr"/>
        <c:lblOffset val="100"/>
        <c:noMultiLvlLbl val="0"/>
      </c:catAx>
      <c:valAx>
        <c:axId val="1943871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4896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4324842632493286"/>
          <c:y val="0.13785172250958169"/>
          <c:w val="0.43064345824966721"/>
          <c:h val="0.1349608495590770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% self-assessment taxpayers</a:t>
            </a:r>
            <a:r>
              <a:rPr lang="en-GB" baseline="0"/>
              <a:t> in each income decile assessed with late payment penalties - 2018/19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'income deciles - 2018-19'!$E$24</c:f>
              <c:strCache>
                <c:ptCount val="1"/>
                <c:pt idx="0">
                  <c:v>Penalty charged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'income deciles - 2018-19'!$B$25:$B$34</c:f>
              <c:strCache>
                <c:ptCount val="10"/>
                <c:pt idx="0">
                  <c:v>1st
(£0 to £6k) </c:v>
                </c:pt>
                <c:pt idx="1">
                  <c:v>2nd
(£6k to 10k) </c:v>
                </c:pt>
                <c:pt idx="2">
                  <c:v>3rd
(£10k to £13k) </c:v>
                </c:pt>
                <c:pt idx="3">
                  <c:v>4th
(£13k to £18k) </c:v>
                </c:pt>
                <c:pt idx="4">
                  <c:v>5th
(£18k to £23k) </c:v>
                </c:pt>
                <c:pt idx="5">
                  <c:v>6th
(£23k to £30k) </c:v>
                </c:pt>
                <c:pt idx="6">
                  <c:v>7th
(£30k to £40k) </c:v>
                </c:pt>
                <c:pt idx="7">
                  <c:v>8th
(£40k to £52k) </c:v>
                </c:pt>
                <c:pt idx="8">
                  <c:v>9th
(£52k to £88k) </c:v>
                </c:pt>
                <c:pt idx="9">
                  <c:v>10th
(above £88k) </c:v>
                </c:pt>
              </c:strCache>
            </c:strRef>
          </c:cat>
          <c:val>
            <c:numRef>
              <c:f>'income deciles - 2018-19'!$E$25:$E$34</c:f>
              <c:numCache>
                <c:formatCode>0.00%</c:formatCode>
                <c:ptCount val="10"/>
                <c:pt idx="0">
                  <c:v>2E-3</c:v>
                </c:pt>
                <c:pt idx="1">
                  <c:v>1E-3</c:v>
                </c:pt>
                <c:pt idx="2">
                  <c:v>2E-3</c:v>
                </c:pt>
                <c:pt idx="3">
                  <c:v>0.03</c:v>
                </c:pt>
                <c:pt idx="4">
                  <c:v>3.5000000000000003E-2</c:v>
                </c:pt>
                <c:pt idx="5">
                  <c:v>4.0999999999999995E-2</c:v>
                </c:pt>
                <c:pt idx="6">
                  <c:v>4.2000000000000003E-2</c:v>
                </c:pt>
                <c:pt idx="7">
                  <c:v>4.2999999999999997E-2</c:v>
                </c:pt>
                <c:pt idx="8">
                  <c:v>5.7000000000000002E-2</c:v>
                </c:pt>
                <c:pt idx="9">
                  <c:v>4.4000000000000004E-2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64-BD40-8513-AE249D7D29A7}"/>
            </c:ext>
          </c:extLst>
        </c:ser>
        <c:ser>
          <c:idx val="1"/>
          <c:order val="1"/>
          <c:tx>
            <c:strRef>
              <c:f>'income deciles - 2018-19'!$F$24</c:f>
              <c:strCache>
                <c:ptCount val="1"/>
                <c:pt idx="0">
                  <c:v>Penalty initially charged, but cancelled after appeal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'income deciles - 2018-19'!$B$25:$B$34</c:f>
              <c:strCache>
                <c:ptCount val="10"/>
                <c:pt idx="0">
                  <c:v>1st
(£0 to £6k) </c:v>
                </c:pt>
                <c:pt idx="1">
                  <c:v>2nd
(£6k to 10k) </c:v>
                </c:pt>
                <c:pt idx="2">
                  <c:v>3rd
(£10k to £13k) </c:v>
                </c:pt>
                <c:pt idx="3">
                  <c:v>4th
(£13k to £18k) </c:v>
                </c:pt>
                <c:pt idx="4">
                  <c:v>5th
(£18k to £23k) </c:v>
                </c:pt>
                <c:pt idx="5">
                  <c:v>6th
(£23k to £30k) </c:v>
                </c:pt>
                <c:pt idx="6">
                  <c:v>7th
(£30k to £40k) </c:v>
                </c:pt>
                <c:pt idx="7">
                  <c:v>8th
(£40k to £52k) </c:v>
                </c:pt>
                <c:pt idx="8">
                  <c:v>9th
(£52k to £88k) </c:v>
                </c:pt>
                <c:pt idx="9">
                  <c:v>10th
(above £88k) </c:v>
                </c:pt>
              </c:strCache>
            </c:strRef>
          </c:cat>
          <c:val>
            <c:numRef>
              <c:f>'income deciles - 2018-19'!$F$25:$F$34</c:f>
              <c:numCache>
                <c:formatCode>0.00%</c:formatCode>
                <c:ptCount val="10"/>
                <c:pt idx="0">
                  <c:v>1E-3</c:v>
                </c:pt>
                <c:pt idx="1">
                  <c:v>1E-3</c:v>
                </c:pt>
                <c:pt idx="2">
                  <c:v>1E-3</c:v>
                </c:pt>
                <c:pt idx="3">
                  <c:v>3.0000000000000027E-3</c:v>
                </c:pt>
                <c:pt idx="4">
                  <c:v>2.9999999999999957E-3</c:v>
                </c:pt>
                <c:pt idx="5">
                  <c:v>3.0000000000000096E-3</c:v>
                </c:pt>
                <c:pt idx="6">
                  <c:v>3.9999999999999966E-3</c:v>
                </c:pt>
                <c:pt idx="7">
                  <c:v>5.0000000000000044E-3</c:v>
                </c:pt>
                <c:pt idx="8">
                  <c:v>1.0000000000000002E-2</c:v>
                </c:pt>
                <c:pt idx="9">
                  <c:v>8.9999999999999941E-3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64-BD40-8513-AE249D7D2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904896799"/>
        <c:axId val="1943871631"/>
      </c:barChart>
      <c:catAx>
        <c:axId val="1904896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3871631"/>
        <c:crosses val="autoZero"/>
        <c:auto val="1"/>
        <c:lblAlgn val="ctr"/>
        <c:lblOffset val="100"/>
        <c:noMultiLvlLbl val="0"/>
      </c:catAx>
      <c:valAx>
        <c:axId val="1943871631"/>
        <c:scaling>
          <c:orientation val="minMax"/>
          <c:max val="7.0000000000000007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4896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4.3248426324932879E-2"/>
          <c:y val="9.3221318046541254E-2"/>
          <c:w val="0.43064345824966721"/>
          <c:h val="0.1349608495590770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% self-assessment taxpayers</a:t>
            </a:r>
            <a:r>
              <a:rPr lang="en-GB" baseline="0"/>
              <a:t> in each income decile assessed with late filing penalties - 2019/20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'income deciles - 2019-20'!$C$24</c:f>
              <c:strCache>
                <c:ptCount val="1"/>
                <c:pt idx="0">
                  <c:v>Penalty charged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'income deciles - 2019-20'!$B$25:$B$34</c:f>
              <c:strCache>
                <c:ptCount val="10"/>
                <c:pt idx="0">
                  <c:v>1st
(£0 to £6k) </c:v>
                </c:pt>
                <c:pt idx="1">
                  <c:v>2nd
(£6k to 10k) </c:v>
                </c:pt>
                <c:pt idx="2">
                  <c:v>3rd
(£10k to £13k) </c:v>
                </c:pt>
                <c:pt idx="3">
                  <c:v>4th
(£13k to £18k) </c:v>
                </c:pt>
                <c:pt idx="4">
                  <c:v>5th
(£18k to £23k) </c:v>
                </c:pt>
                <c:pt idx="5">
                  <c:v>6th
(£23k to £30k) </c:v>
                </c:pt>
                <c:pt idx="6">
                  <c:v>7th
(£30k to £40k) </c:v>
                </c:pt>
                <c:pt idx="7">
                  <c:v>8th
(£40k to £52k) </c:v>
                </c:pt>
                <c:pt idx="8">
                  <c:v>9th
(£52k to £88k) </c:v>
                </c:pt>
                <c:pt idx="9">
                  <c:v>10th
(above £88k) </c:v>
                </c:pt>
              </c:strCache>
            </c:strRef>
          </c:cat>
          <c:val>
            <c:numRef>
              <c:f>'income deciles - 2019-20'!$C$25:$C$34</c:f>
              <c:numCache>
                <c:formatCode>0.00%</c:formatCode>
                <c:ptCount val="10"/>
                <c:pt idx="0">
                  <c:v>4.5999999999999999E-2</c:v>
                </c:pt>
                <c:pt idx="1">
                  <c:v>2.7000000000000003E-2</c:v>
                </c:pt>
                <c:pt idx="2">
                  <c:v>2.1000000000000001E-2</c:v>
                </c:pt>
                <c:pt idx="3">
                  <c:v>1.7000000000000001E-2</c:v>
                </c:pt>
                <c:pt idx="4">
                  <c:v>1.6E-2</c:v>
                </c:pt>
                <c:pt idx="5">
                  <c:v>1.3999999999999999E-2</c:v>
                </c:pt>
                <c:pt idx="6">
                  <c:v>1.3000000000000001E-2</c:v>
                </c:pt>
                <c:pt idx="7">
                  <c:v>1.3000000000000001E-2</c:v>
                </c:pt>
                <c:pt idx="8">
                  <c:v>1.6E-2</c:v>
                </c:pt>
                <c:pt idx="9">
                  <c:v>2.1000000000000001E-2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0D-FB4E-83C2-6413A3386754}"/>
            </c:ext>
          </c:extLst>
        </c:ser>
        <c:ser>
          <c:idx val="1"/>
          <c:order val="1"/>
          <c:tx>
            <c:strRef>
              <c:f>'income deciles - 2019-20'!$D$24</c:f>
              <c:strCache>
                <c:ptCount val="1"/>
                <c:pt idx="0">
                  <c:v>Penalty initially charged, but cancelled after appeal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'income deciles - 2019-20'!$B$25:$B$34</c:f>
              <c:strCache>
                <c:ptCount val="10"/>
                <c:pt idx="0">
                  <c:v>1st
(£0 to £6k) </c:v>
                </c:pt>
                <c:pt idx="1">
                  <c:v>2nd
(£6k to 10k) </c:v>
                </c:pt>
                <c:pt idx="2">
                  <c:v>3rd
(£10k to £13k) </c:v>
                </c:pt>
                <c:pt idx="3">
                  <c:v>4th
(£13k to £18k) </c:v>
                </c:pt>
                <c:pt idx="4">
                  <c:v>5th
(£18k to £23k) </c:v>
                </c:pt>
                <c:pt idx="5">
                  <c:v>6th
(£23k to £30k) </c:v>
                </c:pt>
                <c:pt idx="6">
                  <c:v>7th
(£30k to £40k) </c:v>
                </c:pt>
                <c:pt idx="7">
                  <c:v>8th
(£40k to £52k) </c:v>
                </c:pt>
                <c:pt idx="8">
                  <c:v>9th
(£52k to £88k) </c:v>
                </c:pt>
                <c:pt idx="9">
                  <c:v>10th
(above £88k) </c:v>
                </c:pt>
              </c:strCache>
            </c:strRef>
          </c:cat>
          <c:val>
            <c:numRef>
              <c:f>'income deciles - 2019-20'!$D$25:$D$34</c:f>
              <c:numCache>
                <c:formatCode>0.00%</c:formatCode>
                <c:ptCount val="10"/>
                <c:pt idx="0">
                  <c:v>2.8999999999999998E-2</c:v>
                </c:pt>
                <c:pt idx="1">
                  <c:v>1.3999999999999992E-2</c:v>
                </c:pt>
                <c:pt idx="2">
                  <c:v>1.0999999999999999E-2</c:v>
                </c:pt>
                <c:pt idx="3">
                  <c:v>9.0000000000000011E-3</c:v>
                </c:pt>
                <c:pt idx="4">
                  <c:v>6.9999999999999993E-3</c:v>
                </c:pt>
                <c:pt idx="5">
                  <c:v>7.0000000000000027E-3</c:v>
                </c:pt>
                <c:pt idx="6">
                  <c:v>6.9999999999999993E-3</c:v>
                </c:pt>
                <c:pt idx="7">
                  <c:v>5.9999999999999984E-3</c:v>
                </c:pt>
                <c:pt idx="8">
                  <c:v>8.0000000000000002E-3</c:v>
                </c:pt>
                <c:pt idx="9">
                  <c:v>7.9999999999999967E-3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0D-FB4E-83C2-6413A3386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904896799"/>
        <c:axId val="1943871631"/>
      </c:barChart>
      <c:catAx>
        <c:axId val="1904896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3871631"/>
        <c:crosses val="autoZero"/>
        <c:auto val="1"/>
        <c:lblAlgn val="ctr"/>
        <c:lblOffset val="100"/>
        <c:noMultiLvlLbl val="0"/>
      </c:catAx>
      <c:valAx>
        <c:axId val="1943871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4896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4324842632493286"/>
          <c:y val="0.13785172250958169"/>
          <c:w val="0.43064345824966721"/>
          <c:h val="0.1349608495590770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% self-assessment taxpayers in each income decile assessed with late payment penalties - </a:t>
            </a:r>
            <a:r>
              <a:rPr lang="en-GB" baseline="0"/>
              <a:t>2019/20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'income deciles - 2019-20'!$E$24</c:f>
              <c:strCache>
                <c:ptCount val="1"/>
                <c:pt idx="0">
                  <c:v>Penalty charged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'income deciles - 2019-20'!$B$25:$B$34</c:f>
              <c:strCache>
                <c:ptCount val="10"/>
                <c:pt idx="0">
                  <c:v>1st
(£0 to £6k) </c:v>
                </c:pt>
                <c:pt idx="1">
                  <c:v>2nd
(£6k to 10k) </c:v>
                </c:pt>
                <c:pt idx="2">
                  <c:v>3rd
(£10k to £13k) </c:v>
                </c:pt>
                <c:pt idx="3">
                  <c:v>4th
(£13k to £18k) </c:v>
                </c:pt>
                <c:pt idx="4">
                  <c:v>5th
(£18k to £23k) </c:v>
                </c:pt>
                <c:pt idx="5">
                  <c:v>6th
(£23k to £30k) </c:v>
                </c:pt>
                <c:pt idx="6">
                  <c:v>7th
(£30k to £40k) </c:v>
                </c:pt>
                <c:pt idx="7">
                  <c:v>8th
(£40k to £52k) </c:v>
                </c:pt>
                <c:pt idx="8">
                  <c:v>9th
(£52k to £88k) </c:v>
                </c:pt>
                <c:pt idx="9">
                  <c:v>10th
(above £88k) </c:v>
                </c:pt>
              </c:strCache>
            </c:strRef>
          </c:cat>
          <c:val>
            <c:numRef>
              <c:f>'income deciles - 2019-20'!$E$25:$E$34</c:f>
              <c:numCache>
                <c:formatCode>0.00%</c:formatCode>
                <c:ptCount val="10"/>
                <c:pt idx="0">
                  <c:v>1E-3</c:v>
                </c:pt>
                <c:pt idx="1">
                  <c:v>1E-3</c:v>
                </c:pt>
                <c:pt idx="2">
                  <c:v>1E-3</c:v>
                </c:pt>
                <c:pt idx="3">
                  <c:v>2.6000000000000002E-2</c:v>
                </c:pt>
                <c:pt idx="4">
                  <c:v>3.3000000000000002E-2</c:v>
                </c:pt>
                <c:pt idx="5">
                  <c:v>3.7999999999999999E-2</c:v>
                </c:pt>
                <c:pt idx="6">
                  <c:v>0.04</c:v>
                </c:pt>
                <c:pt idx="7">
                  <c:v>4.2999999999999997E-2</c:v>
                </c:pt>
                <c:pt idx="8">
                  <c:v>4.7E-2</c:v>
                </c:pt>
                <c:pt idx="9">
                  <c:v>3.6000000000000004E-2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E4-8441-BF90-4A283231E6FD}"/>
            </c:ext>
          </c:extLst>
        </c:ser>
        <c:ser>
          <c:idx val="1"/>
          <c:order val="1"/>
          <c:tx>
            <c:strRef>
              <c:f>'income deciles - 2019-20'!$F$24</c:f>
              <c:strCache>
                <c:ptCount val="1"/>
                <c:pt idx="0">
                  <c:v>Penalty initially charged, but cancelled after appeal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'income deciles - 2019-20'!$B$25:$B$34</c:f>
              <c:strCache>
                <c:ptCount val="10"/>
                <c:pt idx="0">
                  <c:v>1st
(£0 to £6k) </c:v>
                </c:pt>
                <c:pt idx="1">
                  <c:v>2nd
(£6k to 10k) </c:v>
                </c:pt>
                <c:pt idx="2">
                  <c:v>3rd
(£10k to £13k) </c:v>
                </c:pt>
                <c:pt idx="3">
                  <c:v>4th
(£13k to £18k) </c:v>
                </c:pt>
                <c:pt idx="4">
                  <c:v>5th
(£18k to £23k) </c:v>
                </c:pt>
                <c:pt idx="5">
                  <c:v>6th
(£23k to £30k) </c:v>
                </c:pt>
                <c:pt idx="6">
                  <c:v>7th
(£30k to £40k) </c:v>
                </c:pt>
                <c:pt idx="7">
                  <c:v>8th
(£40k to £52k) </c:v>
                </c:pt>
                <c:pt idx="8">
                  <c:v>9th
(£52k to £88k) </c:v>
                </c:pt>
                <c:pt idx="9">
                  <c:v>10th
(above £88k) </c:v>
                </c:pt>
              </c:strCache>
            </c:strRef>
          </c:cat>
          <c:val>
            <c:numRef>
              <c:f>'income deciles - 2019-20'!$F$25:$F$34</c:f>
              <c:numCache>
                <c:formatCode>0.00%</c:formatCode>
                <c:ptCount val="10"/>
                <c:pt idx="0">
                  <c:v>1E-3</c:v>
                </c:pt>
                <c:pt idx="1">
                  <c:v>1E-3</c:v>
                </c:pt>
                <c:pt idx="2">
                  <c:v>1E-3</c:v>
                </c:pt>
                <c:pt idx="3">
                  <c:v>1.9999999999999948E-3</c:v>
                </c:pt>
                <c:pt idx="4">
                  <c:v>3.0000000000000027E-3</c:v>
                </c:pt>
                <c:pt idx="5">
                  <c:v>2.9999999999999957E-3</c:v>
                </c:pt>
                <c:pt idx="6">
                  <c:v>4.0000000000000036E-3</c:v>
                </c:pt>
                <c:pt idx="7">
                  <c:v>5.0000000000000044E-3</c:v>
                </c:pt>
                <c:pt idx="8">
                  <c:v>7.0000000000000062E-3</c:v>
                </c:pt>
                <c:pt idx="9">
                  <c:v>8.9999999999999941E-3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E4-8441-BF90-4A283231E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904896799"/>
        <c:axId val="1943871631"/>
      </c:barChart>
      <c:catAx>
        <c:axId val="1904896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3871631"/>
        <c:crosses val="autoZero"/>
        <c:auto val="1"/>
        <c:lblAlgn val="ctr"/>
        <c:lblOffset val="100"/>
        <c:noMultiLvlLbl val="0"/>
      </c:catAx>
      <c:valAx>
        <c:axId val="1943871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4896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4.8979085350720881E-2"/>
          <c:y val="0.11274711999912145"/>
          <c:w val="0.43064345824966721"/>
          <c:h val="0.1349608495590770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What % of weekly income is a £100 fixed penalty, for various levels of gross income?</a:t>
            </a:r>
            <a:br>
              <a:rPr lang="en-US" sz="1400" b="0" i="0" baseline="0">
                <a:effectLst/>
              </a:rPr>
            </a:br>
            <a:r>
              <a:rPr lang="en-US" sz="1400" b="0" i="0" baseline="0">
                <a:effectLst/>
              </a:rPr>
              <a:t>(deciles shaded)</a:t>
            </a:r>
            <a:endParaRPr lang="en-GB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'Penalty as % of income'!$C$3</c:f>
              <c:strCache>
                <c:ptCount val="1"/>
                <c:pt idx="0">
                  <c:v>% of weekly income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'Penalty as % of income'!$B$4:$B$89</c:f>
              <c:numCache>
                <c:formatCode>"£"#,##0_);[Red]\("£"#,##0\)</c:formatCode>
                <c:ptCount val="86"/>
                <c:pt idx="0">
                  <c:v>5000</c:v>
                </c:pt>
                <c:pt idx="1">
                  <c:v>6000</c:v>
                </c:pt>
                <c:pt idx="2">
                  <c:v>7000</c:v>
                </c:pt>
                <c:pt idx="3">
                  <c:v>8000</c:v>
                </c:pt>
                <c:pt idx="4">
                  <c:v>9000</c:v>
                </c:pt>
                <c:pt idx="5">
                  <c:v>10000</c:v>
                </c:pt>
                <c:pt idx="6">
                  <c:v>11000</c:v>
                </c:pt>
                <c:pt idx="7">
                  <c:v>12000</c:v>
                </c:pt>
                <c:pt idx="8">
                  <c:v>13000</c:v>
                </c:pt>
                <c:pt idx="9">
                  <c:v>14000</c:v>
                </c:pt>
                <c:pt idx="10">
                  <c:v>15000</c:v>
                </c:pt>
                <c:pt idx="11">
                  <c:v>16000</c:v>
                </c:pt>
                <c:pt idx="12">
                  <c:v>17000</c:v>
                </c:pt>
                <c:pt idx="13">
                  <c:v>18000</c:v>
                </c:pt>
                <c:pt idx="14">
                  <c:v>19000</c:v>
                </c:pt>
                <c:pt idx="15">
                  <c:v>20000</c:v>
                </c:pt>
                <c:pt idx="16">
                  <c:v>21000</c:v>
                </c:pt>
                <c:pt idx="17">
                  <c:v>22000</c:v>
                </c:pt>
                <c:pt idx="18">
                  <c:v>23000</c:v>
                </c:pt>
                <c:pt idx="19">
                  <c:v>24000</c:v>
                </c:pt>
                <c:pt idx="20">
                  <c:v>25000</c:v>
                </c:pt>
                <c:pt idx="21">
                  <c:v>26000</c:v>
                </c:pt>
                <c:pt idx="22">
                  <c:v>27000</c:v>
                </c:pt>
                <c:pt idx="23">
                  <c:v>28000</c:v>
                </c:pt>
                <c:pt idx="24">
                  <c:v>29000</c:v>
                </c:pt>
                <c:pt idx="25">
                  <c:v>30000</c:v>
                </c:pt>
                <c:pt idx="26">
                  <c:v>31000</c:v>
                </c:pt>
                <c:pt idx="27">
                  <c:v>32000</c:v>
                </c:pt>
                <c:pt idx="28">
                  <c:v>33000</c:v>
                </c:pt>
                <c:pt idx="29">
                  <c:v>34000</c:v>
                </c:pt>
                <c:pt idx="30">
                  <c:v>35000</c:v>
                </c:pt>
                <c:pt idx="31">
                  <c:v>36000</c:v>
                </c:pt>
                <c:pt idx="32">
                  <c:v>37000</c:v>
                </c:pt>
                <c:pt idx="33">
                  <c:v>38000</c:v>
                </c:pt>
                <c:pt idx="34">
                  <c:v>39000</c:v>
                </c:pt>
                <c:pt idx="35">
                  <c:v>40000</c:v>
                </c:pt>
                <c:pt idx="36">
                  <c:v>41000</c:v>
                </c:pt>
                <c:pt idx="37">
                  <c:v>42000</c:v>
                </c:pt>
                <c:pt idx="38">
                  <c:v>43000</c:v>
                </c:pt>
                <c:pt idx="39">
                  <c:v>44000</c:v>
                </c:pt>
                <c:pt idx="40">
                  <c:v>45000</c:v>
                </c:pt>
                <c:pt idx="41">
                  <c:v>46000</c:v>
                </c:pt>
                <c:pt idx="42">
                  <c:v>47000</c:v>
                </c:pt>
                <c:pt idx="43">
                  <c:v>48000</c:v>
                </c:pt>
                <c:pt idx="44">
                  <c:v>49000</c:v>
                </c:pt>
                <c:pt idx="45">
                  <c:v>50000</c:v>
                </c:pt>
                <c:pt idx="46">
                  <c:v>51000</c:v>
                </c:pt>
                <c:pt idx="47">
                  <c:v>52000</c:v>
                </c:pt>
                <c:pt idx="48">
                  <c:v>53000</c:v>
                </c:pt>
                <c:pt idx="49">
                  <c:v>54000</c:v>
                </c:pt>
                <c:pt idx="50">
                  <c:v>55000</c:v>
                </c:pt>
                <c:pt idx="51">
                  <c:v>56000</c:v>
                </c:pt>
                <c:pt idx="52">
                  <c:v>57000</c:v>
                </c:pt>
                <c:pt idx="53">
                  <c:v>58000</c:v>
                </c:pt>
                <c:pt idx="54">
                  <c:v>59000</c:v>
                </c:pt>
                <c:pt idx="55">
                  <c:v>60000</c:v>
                </c:pt>
                <c:pt idx="56">
                  <c:v>61000</c:v>
                </c:pt>
                <c:pt idx="57">
                  <c:v>62000</c:v>
                </c:pt>
                <c:pt idx="58">
                  <c:v>63000</c:v>
                </c:pt>
                <c:pt idx="59">
                  <c:v>64000</c:v>
                </c:pt>
                <c:pt idx="60">
                  <c:v>65000</c:v>
                </c:pt>
                <c:pt idx="61">
                  <c:v>66000</c:v>
                </c:pt>
                <c:pt idx="62">
                  <c:v>67000</c:v>
                </c:pt>
                <c:pt idx="63">
                  <c:v>68000</c:v>
                </c:pt>
                <c:pt idx="64">
                  <c:v>69000</c:v>
                </c:pt>
                <c:pt idx="65">
                  <c:v>70000</c:v>
                </c:pt>
                <c:pt idx="66">
                  <c:v>71000</c:v>
                </c:pt>
                <c:pt idx="67">
                  <c:v>72000</c:v>
                </c:pt>
                <c:pt idx="68">
                  <c:v>73000</c:v>
                </c:pt>
                <c:pt idx="69">
                  <c:v>74000</c:v>
                </c:pt>
                <c:pt idx="70">
                  <c:v>75000</c:v>
                </c:pt>
                <c:pt idx="71">
                  <c:v>76000</c:v>
                </c:pt>
                <c:pt idx="72">
                  <c:v>77000</c:v>
                </c:pt>
                <c:pt idx="73">
                  <c:v>78000</c:v>
                </c:pt>
                <c:pt idx="74">
                  <c:v>79000</c:v>
                </c:pt>
                <c:pt idx="75">
                  <c:v>80000</c:v>
                </c:pt>
                <c:pt idx="76">
                  <c:v>81000</c:v>
                </c:pt>
                <c:pt idx="77">
                  <c:v>82000</c:v>
                </c:pt>
                <c:pt idx="78">
                  <c:v>83000</c:v>
                </c:pt>
                <c:pt idx="79">
                  <c:v>84000</c:v>
                </c:pt>
                <c:pt idx="80">
                  <c:v>85000</c:v>
                </c:pt>
                <c:pt idx="81">
                  <c:v>86000</c:v>
                </c:pt>
                <c:pt idx="82">
                  <c:v>87000</c:v>
                </c:pt>
                <c:pt idx="83">
                  <c:v>88000</c:v>
                </c:pt>
                <c:pt idx="84">
                  <c:v>89000</c:v>
                </c:pt>
                <c:pt idx="85">
                  <c:v>90000</c:v>
                </c:pt>
              </c:numCache>
            </c:numRef>
          </c:xVal>
          <c:yVal>
            <c:numRef>
              <c:f>'Penalty as % of income'!$C$4:$C$89</c:f>
              <c:numCache>
                <c:formatCode>0.00%</c:formatCode>
                <c:ptCount val="86"/>
                <c:pt idx="0">
                  <c:v>1.04</c:v>
                </c:pt>
                <c:pt idx="1">
                  <c:v>0.8666666666666667</c:v>
                </c:pt>
                <c:pt idx="2">
                  <c:v>0.74285714285714288</c:v>
                </c:pt>
                <c:pt idx="3">
                  <c:v>0.65</c:v>
                </c:pt>
                <c:pt idx="4">
                  <c:v>0.57777777777777783</c:v>
                </c:pt>
                <c:pt idx="5">
                  <c:v>0.52</c:v>
                </c:pt>
                <c:pt idx="6">
                  <c:v>0.47272727272727272</c:v>
                </c:pt>
                <c:pt idx="7">
                  <c:v>0.43333333333333335</c:v>
                </c:pt>
                <c:pt idx="8">
                  <c:v>0.4</c:v>
                </c:pt>
                <c:pt idx="9">
                  <c:v>0.37142857142857144</c:v>
                </c:pt>
                <c:pt idx="10">
                  <c:v>0.34666666666666668</c:v>
                </c:pt>
                <c:pt idx="11">
                  <c:v>0.32500000000000001</c:v>
                </c:pt>
                <c:pt idx="12">
                  <c:v>0.30588235294117649</c:v>
                </c:pt>
                <c:pt idx="13">
                  <c:v>0.28888888888888892</c:v>
                </c:pt>
                <c:pt idx="14">
                  <c:v>0.27368421052631581</c:v>
                </c:pt>
                <c:pt idx="15">
                  <c:v>0.26</c:v>
                </c:pt>
                <c:pt idx="16">
                  <c:v>0.2476190476190476</c:v>
                </c:pt>
                <c:pt idx="17">
                  <c:v>0.23636363636363636</c:v>
                </c:pt>
                <c:pt idx="18">
                  <c:v>0.22608695652173913</c:v>
                </c:pt>
                <c:pt idx="19">
                  <c:v>0.21666666666666667</c:v>
                </c:pt>
                <c:pt idx="20">
                  <c:v>0.20799999999999999</c:v>
                </c:pt>
                <c:pt idx="21">
                  <c:v>0.2</c:v>
                </c:pt>
                <c:pt idx="22">
                  <c:v>0.19259259259259257</c:v>
                </c:pt>
                <c:pt idx="23">
                  <c:v>0.18571428571428572</c:v>
                </c:pt>
                <c:pt idx="24">
                  <c:v>0.1793103448275862</c:v>
                </c:pt>
                <c:pt idx="25">
                  <c:v>0.17333333333333334</c:v>
                </c:pt>
                <c:pt idx="26">
                  <c:v>0.16774193548387095</c:v>
                </c:pt>
                <c:pt idx="27">
                  <c:v>0.16250000000000001</c:v>
                </c:pt>
                <c:pt idx="28">
                  <c:v>0.15757575757575756</c:v>
                </c:pt>
                <c:pt idx="29">
                  <c:v>0.15294117647058825</c:v>
                </c:pt>
                <c:pt idx="30">
                  <c:v>0.14857142857142858</c:v>
                </c:pt>
                <c:pt idx="31">
                  <c:v>0.14444444444444446</c:v>
                </c:pt>
                <c:pt idx="32">
                  <c:v>0.14054054054054055</c:v>
                </c:pt>
                <c:pt idx="33">
                  <c:v>0.1368421052631579</c:v>
                </c:pt>
                <c:pt idx="34">
                  <c:v>0.13333333333333333</c:v>
                </c:pt>
                <c:pt idx="35">
                  <c:v>0.13</c:v>
                </c:pt>
                <c:pt idx="36">
                  <c:v>0.12682926829268293</c:v>
                </c:pt>
                <c:pt idx="37">
                  <c:v>0.1238095238095238</c:v>
                </c:pt>
                <c:pt idx="38">
                  <c:v>0.12093023255813953</c:v>
                </c:pt>
                <c:pt idx="39">
                  <c:v>0.11818181818181818</c:v>
                </c:pt>
                <c:pt idx="40">
                  <c:v>0.11555555555555556</c:v>
                </c:pt>
                <c:pt idx="41">
                  <c:v>0.11304347826086956</c:v>
                </c:pt>
                <c:pt idx="42">
                  <c:v>0.11063829787234043</c:v>
                </c:pt>
                <c:pt idx="43">
                  <c:v>0.10833333333333334</c:v>
                </c:pt>
                <c:pt idx="44">
                  <c:v>0.10612244897959185</c:v>
                </c:pt>
                <c:pt idx="45">
                  <c:v>0.104</c:v>
                </c:pt>
                <c:pt idx="46">
                  <c:v>0.10196078431372549</c:v>
                </c:pt>
                <c:pt idx="47">
                  <c:v>0.1</c:v>
                </c:pt>
                <c:pt idx="48">
                  <c:v>9.8113207547169803E-2</c:v>
                </c:pt>
                <c:pt idx="49">
                  <c:v>9.6296296296296283E-2</c:v>
                </c:pt>
                <c:pt idx="50">
                  <c:v>9.4545454545454558E-2</c:v>
                </c:pt>
                <c:pt idx="51">
                  <c:v>9.285714285714286E-2</c:v>
                </c:pt>
                <c:pt idx="52">
                  <c:v>9.1228070175438589E-2</c:v>
                </c:pt>
                <c:pt idx="53">
                  <c:v>8.9655172413793102E-2</c:v>
                </c:pt>
                <c:pt idx="54">
                  <c:v>8.8135593220338995E-2</c:v>
                </c:pt>
                <c:pt idx="55">
                  <c:v>8.666666666666667E-2</c:v>
                </c:pt>
                <c:pt idx="56">
                  <c:v>8.5245901639344257E-2</c:v>
                </c:pt>
                <c:pt idx="57">
                  <c:v>8.3870967741935476E-2</c:v>
                </c:pt>
                <c:pt idx="58">
                  <c:v>8.2539682539682552E-2</c:v>
                </c:pt>
                <c:pt idx="59">
                  <c:v>8.1250000000000003E-2</c:v>
                </c:pt>
                <c:pt idx="60">
                  <c:v>0.08</c:v>
                </c:pt>
                <c:pt idx="61">
                  <c:v>7.8787878787878782E-2</c:v>
                </c:pt>
                <c:pt idx="62">
                  <c:v>7.7611940298507459E-2</c:v>
                </c:pt>
                <c:pt idx="63">
                  <c:v>7.6470588235294124E-2</c:v>
                </c:pt>
                <c:pt idx="64">
                  <c:v>7.5362318840579715E-2</c:v>
                </c:pt>
                <c:pt idx="65">
                  <c:v>7.4285714285714288E-2</c:v>
                </c:pt>
                <c:pt idx="66">
                  <c:v>7.3239436619718309E-2</c:v>
                </c:pt>
                <c:pt idx="67">
                  <c:v>7.2222222222222229E-2</c:v>
                </c:pt>
                <c:pt idx="68">
                  <c:v>7.1232876712328766E-2</c:v>
                </c:pt>
                <c:pt idx="69">
                  <c:v>7.0270270270270274E-2</c:v>
                </c:pt>
                <c:pt idx="70">
                  <c:v>6.933333333333333E-2</c:v>
                </c:pt>
                <c:pt idx="71">
                  <c:v>6.8421052631578952E-2</c:v>
                </c:pt>
                <c:pt idx="72">
                  <c:v>6.7532467532467541E-2</c:v>
                </c:pt>
                <c:pt idx="73">
                  <c:v>6.6666666666666666E-2</c:v>
                </c:pt>
                <c:pt idx="74">
                  <c:v>6.5822784810126586E-2</c:v>
                </c:pt>
                <c:pt idx="75">
                  <c:v>6.5000000000000002E-2</c:v>
                </c:pt>
                <c:pt idx="76">
                  <c:v>6.4197530864197536E-2</c:v>
                </c:pt>
                <c:pt idx="77">
                  <c:v>6.3414634146341464E-2</c:v>
                </c:pt>
                <c:pt idx="78">
                  <c:v>6.2650602409638559E-2</c:v>
                </c:pt>
                <c:pt idx="79">
                  <c:v>6.19047619047619E-2</c:v>
                </c:pt>
                <c:pt idx="80">
                  <c:v>6.1176470588235297E-2</c:v>
                </c:pt>
                <c:pt idx="81">
                  <c:v>6.0465116279069767E-2</c:v>
                </c:pt>
                <c:pt idx="82">
                  <c:v>5.9770114942528735E-2</c:v>
                </c:pt>
                <c:pt idx="83">
                  <c:v>5.909090909090909E-2</c:v>
                </c:pt>
                <c:pt idx="84">
                  <c:v>5.8426966292134834E-2</c:v>
                </c:pt>
                <c:pt idx="85">
                  <c:v>5.7777777777777782E-2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F6-2249-B83C-C420EED1F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17664"/>
        <c:axId val="161541552"/>
      </c:scatterChart>
      <c:valAx>
        <c:axId val="162317664"/>
        <c:scaling>
          <c:orientation val="minMax"/>
          <c:max val="9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£&quot;#,##0_);[Red]\(&quot;£&quot;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541552"/>
        <c:crosses val="autoZero"/>
        <c:crossBetween val="midCat"/>
      </c:valAx>
      <c:valAx>
        <c:axId val="16154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176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596900</xdr:colOff>
      <xdr:row>0</xdr:row>
      <xdr:rowOff>152400</xdr:rowOff>
    </xdr:from>
    <xdr:to>
      <xdr:col>17</xdr:col>
      <xdr:colOff>381000</xdr:colOff>
      <xdr:row>23</xdr:row>
      <xdr:rowOff>31750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FE9751-1FE2-805D-3788-E085EED2EA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101600</xdr:colOff>
      <xdr:row>24</xdr:row>
      <xdr:rowOff>165100</xdr:rowOff>
    </xdr:from>
    <xdr:to>
      <xdr:col>17</xdr:col>
      <xdr:colOff>241300</xdr:colOff>
      <xdr:row>39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FD570CF-50F0-AF40-A29E-1DDC3BC6DA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0.05731</cdr:x>
      <cdr:y>0.13668</cdr:y>
    </cdr:from>
    <cdr:to>
      <cdr:x>0.2894</cdr:x>
      <cdr:y>0.90934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AF635FE6-1794-CBFA-3D3D-558BCF81B890}"/>
            </a:ext>
          </a:extLst>
        </cdr:cNvPr>
        <cdr:cNvSpPr/>
      </cdr:nvSpPr>
      <cdr:spPr>
        <a:xfrm xmlns:a="http://schemas.openxmlformats.org/drawingml/2006/main">
          <a:off x="508000" y="622300"/>
          <a:ext cx="2057400" cy="35179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  <cdr:relSizeAnchor xmlns:cdr="http://schemas.openxmlformats.org/drawingml/2006/chartDrawing">
    <cdr:from>
      <cdr:x>0.13324</cdr:x>
      <cdr:y>0.16179</cdr:y>
    </cdr:from>
    <cdr:to>
      <cdr:x>0.2894</cdr:x>
      <cdr:y>0.42678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9DE01BE1-EB0B-EA5B-AA21-DB929861E084}"/>
            </a:ext>
          </a:extLst>
        </cdr:cNvPr>
        <cdr:cNvSpPr txBox="1"/>
      </cdr:nvSpPr>
      <cdr:spPr>
        <a:xfrm xmlns:a="http://schemas.openxmlformats.org/drawingml/2006/main">
          <a:off x="1181100" y="736600"/>
          <a:ext cx="1384300" cy="1206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/>
            <a:t>Personal allowance</a:t>
          </a:r>
          <a:r>
            <a:rPr lang="en-GB" sz="1100" baseline="0"/>
            <a:t> </a:t>
          </a:r>
        </a:p>
        <a:p xmlns:a="http://schemas.openxmlformats.org/drawingml/2006/main">
          <a:r>
            <a:rPr lang="en-GB" sz="1100" baseline="0"/>
            <a:t>£11,850 - so most of these had no tax to pay</a:t>
          </a:r>
          <a:endParaRPr lang="en-GB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571500</xdr:colOff>
      <xdr:row>3</xdr:row>
      <xdr:rowOff>0</xdr:rowOff>
    </xdr:from>
    <xdr:to>
      <xdr:col>18</xdr:col>
      <xdr:colOff>355600</xdr:colOff>
      <xdr:row>24</xdr:row>
      <xdr:rowOff>285750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7D7FEF-FE6F-4343-9E2F-7154487621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28</xdr:row>
      <xdr:rowOff>0</xdr:rowOff>
    </xdr:from>
    <xdr:to>
      <xdr:col>18</xdr:col>
      <xdr:colOff>215900</xdr:colOff>
      <xdr:row>45</xdr:row>
      <xdr:rowOff>107950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2757FAC-134E-3F43-97C4-017D136AE4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0.05158</cdr:x>
      <cdr:y>0.1311</cdr:y>
    </cdr:from>
    <cdr:to>
      <cdr:x>0.2937</cdr:x>
      <cdr:y>0.90377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19BAB9D9-4237-3ED7-17DF-19F9CCB93DF3}"/>
            </a:ext>
          </a:extLst>
        </cdr:cNvPr>
        <cdr:cNvSpPr/>
      </cdr:nvSpPr>
      <cdr:spPr>
        <a:xfrm xmlns:a="http://schemas.openxmlformats.org/drawingml/2006/main">
          <a:off x="457200" y="596900"/>
          <a:ext cx="2146300" cy="35179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  <cdr:relSizeAnchor xmlns:cdr="http://schemas.openxmlformats.org/drawingml/2006/chartDrawing">
    <cdr:from>
      <cdr:x>0.12751</cdr:x>
      <cdr:y>0.15621</cdr:y>
    </cdr:from>
    <cdr:to>
      <cdr:x>0.28367</cdr:x>
      <cdr:y>0.4212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7858305-BC13-4B56-24AE-484205D4B032}"/>
            </a:ext>
          </a:extLst>
        </cdr:cNvPr>
        <cdr:cNvSpPr txBox="1"/>
      </cdr:nvSpPr>
      <cdr:spPr>
        <a:xfrm xmlns:a="http://schemas.openxmlformats.org/drawingml/2006/main">
          <a:off x="1130300" y="711200"/>
          <a:ext cx="1384300" cy="1206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/>
            <a:t>Personal allowance</a:t>
          </a:r>
          <a:r>
            <a:rPr lang="en-GB" sz="1100" baseline="0"/>
            <a:t> </a:t>
          </a:r>
        </a:p>
        <a:p xmlns:a="http://schemas.openxmlformats.org/drawingml/2006/main">
          <a:r>
            <a:rPr lang="en-GB" sz="1100" baseline="0"/>
            <a:t>£12,500 - so most of these had no tax to pay</a:t>
          </a:r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355600</xdr:colOff>
      <xdr:row>6</xdr:row>
      <xdr:rowOff>114300</xdr:rowOff>
    </xdr:from>
    <xdr:to>
      <xdr:col>13</xdr:col>
      <xdr:colOff>800100</xdr:colOff>
      <xdr:row>28</xdr:row>
      <xdr:rowOff>196850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5D9059B-8291-64AA-2F5D-E37FC6AA0E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0.05693</cdr:x>
      <cdr:y>0.15063</cdr:y>
    </cdr:from>
    <cdr:to>
      <cdr:x>0.11971</cdr:x>
      <cdr:y>0.92608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FDA556FE-E4B3-6527-B34F-197F9B0BFD30}"/>
            </a:ext>
          </a:extLst>
        </cdr:cNvPr>
        <cdr:cNvSpPr/>
      </cdr:nvSpPr>
      <cdr:spPr>
        <a:xfrm xmlns:a="http://schemas.openxmlformats.org/drawingml/2006/main">
          <a:off x="495300" y="685800"/>
          <a:ext cx="546100" cy="353060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20000"/>
            <a:lumOff val="80000"/>
            <a:alpha val="46771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  <cdr:relSizeAnchor xmlns:cdr="http://schemas.openxmlformats.org/drawingml/2006/chartDrawing">
    <cdr:from>
      <cdr:x>0.11971</cdr:x>
      <cdr:y>0.15063</cdr:y>
    </cdr:from>
    <cdr:to>
      <cdr:x>0.15912</cdr:x>
      <cdr:y>0.92608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AF8A121F-1B17-C41C-2329-311BAEBD92D5}"/>
            </a:ext>
          </a:extLst>
        </cdr:cNvPr>
        <cdr:cNvSpPr/>
      </cdr:nvSpPr>
      <cdr:spPr>
        <a:xfrm xmlns:a="http://schemas.openxmlformats.org/drawingml/2006/main">
          <a:off x="1041400" y="685800"/>
          <a:ext cx="342900" cy="353060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20000"/>
            <a:lumOff val="80000"/>
            <a:alpha val="46771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  <cdr:relSizeAnchor xmlns:cdr="http://schemas.openxmlformats.org/drawingml/2006/chartDrawing">
    <cdr:from>
      <cdr:x>0.15912</cdr:x>
      <cdr:y>0.15063</cdr:y>
    </cdr:from>
    <cdr:to>
      <cdr:x>0.19124</cdr:x>
      <cdr:y>0.92608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id="{D001B98B-5F23-BEBC-59F2-DEBF48219828}"/>
            </a:ext>
          </a:extLst>
        </cdr:cNvPr>
        <cdr:cNvSpPr/>
      </cdr:nvSpPr>
      <cdr:spPr>
        <a:xfrm xmlns:a="http://schemas.openxmlformats.org/drawingml/2006/main">
          <a:off x="1384300" y="685800"/>
          <a:ext cx="279400" cy="353060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20000"/>
            <a:lumOff val="80000"/>
            <a:alpha val="46771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  <cdr:relSizeAnchor xmlns:cdr="http://schemas.openxmlformats.org/drawingml/2006/chartDrawing">
    <cdr:from>
      <cdr:x>0.19124</cdr:x>
      <cdr:y>0.15063</cdr:y>
    </cdr:from>
    <cdr:to>
      <cdr:x>0.2438</cdr:x>
      <cdr:y>0.92608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:a16="http://schemas.microsoft.com/office/drawing/2014/main" id="{B2BB2E2E-1B32-BE54-06EC-71A7FDDF050E}"/>
            </a:ext>
          </a:extLst>
        </cdr:cNvPr>
        <cdr:cNvSpPr/>
      </cdr:nvSpPr>
      <cdr:spPr>
        <a:xfrm xmlns:a="http://schemas.openxmlformats.org/drawingml/2006/main">
          <a:off x="1663700" y="685800"/>
          <a:ext cx="457200" cy="353060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20000"/>
            <a:lumOff val="80000"/>
            <a:alpha val="46771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  <cdr:relSizeAnchor xmlns:cdr="http://schemas.openxmlformats.org/drawingml/2006/chartDrawing">
    <cdr:from>
      <cdr:x>0.2438</cdr:x>
      <cdr:y>0.15063</cdr:y>
    </cdr:from>
    <cdr:to>
      <cdr:x>0.29927</cdr:x>
      <cdr:y>0.92608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:a16="http://schemas.microsoft.com/office/drawing/2014/main" id="{DE3247BD-490F-185B-03CA-62E78540FC31}"/>
            </a:ext>
          </a:extLst>
        </cdr:cNvPr>
        <cdr:cNvSpPr/>
      </cdr:nvSpPr>
      <cdr:spPr>
        <a:xfrm xmlns:a="http://schemas.openxmlformats.org/drawingml/2006/main">
          <a:off x="2120900" y="685800"/>
          <a:ext cx="482600" cy="353060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20000"/>
            <a:lumOff val="80000"/>
            <a:alpha val="46771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  <cdr:relSizeAnchor xmlns:cdr="http://schemas.openxmlformats.org/drawingml/2006/chartDrawing">
    <cdr:from>
      <cdr:x>0.29927</cdr:x>
      <cdr:y>0.15063</cdr:y>
    </cdr:from>
    <cdr:to>
      <cdr:x>0.35912</cdr:x>
      <cdr:y>0.92608</cdr:y>
    </cdr:to>
    <cdr:sp macro="" textlink="">
      <cdr:nvSpPr>
        <cdr:cNvPr id="7" name="Rectangle 6">
          <a:extLst xmlns:a="http://schemas.openxmlformats.org/drawingml/2006/main">
            <a:ext uri="{FF2B5EF4-FFF2-40B4-BE49-F238E27FC236}">
              <a16:creationId xmlns:a16="http://schemas.microsoft.com/office/drawing/2014/main" id="{1C93984C-255C-573F-DD15-FAB5DD7258DF}"/>
            </a:ext>
          </a:extLst>
        </cdr:cNvPr>
        <cdr:cNvSpPr/>
      </cdr:nvSpPr>
      <cdr:spPr>
        <a:xfrm xmlns:a="http://schemas.openxmlformats.org/drawingml/2006/main">
          <a:off x="2603500" y="685800"/>
          <a:ext cx="520700" cy="353060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20000"/>
            <a:lumOff val="80000"/>
            <a:alpha val="46771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  <cdr:relSizeAnchor xmlns:cdr="http://schemas.openxmlformats.org/drawingml/2006/chartDrawing">
    <cdr:from>
      <cdr:x>0.36058</cdr:x>
      <cdr:y>0.15063</cdr:y>
    </cdr:from>
    <cdr:to>
      <cdr:x>0.45839</cdr:x>
      <cdr:y>0.92608</cdr:y>
    </cdr:to>
    <cdr:sp macro="" textlink="">
      <cdr:nvSpPr>
        <cdr:cNvPr id="8" name="Rectangle 7">
          <a:extLst xmlns:a="http://schemas.openxmlformats.org/drawingml/2006/main">
            <a:ext uri="{FF2B5EF4-FFF2-40B4-BE49-F238E27FC236}">
              <a16:creationId xmlns:a16="http://schemas.microsoft.com/office/drawing/2014/main" id="{E2ED55F2-E61A-D626-C1C8-DC032AFBBFAD}"/>
            </a:ext>
          </a:extLst>
        </cdr:cNvPr>
        <cdr:cNvSpPr/>
      </cdr:nvSpPr>
      <cdr:spPr>
        <a:xfrm xmlns:a="http://schemas.openxmlformats.org/drawingml/2006/main">
          <a:off x="3136900" y="685800"/>
          <a:ext cx="850900" cy="353060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20000"/>
            <a:lumOff val="80000"/>
            <a:alpha val="46771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  <cdr:relSizeAnchor xmlns:cdr="http://schemas.openxmlformats.org/drawingml/2006/chartDrawing">
    <cdr:from>
      <cdr:x>0.45839</cdr:x>
      <cdr:y>0.15063</cdr:y>
    </cdr:from>
    <cdr:to>
      <cdr:x>0.5854</cdr:x>
      <cdr:y>0.92608</cdr:y>
    </cdr:to>
    <cdr:sp macro="" textlink="">
      <cdr:nvSpPr>
        <cdr:cNvPr id="9" name="Rectangle 8">
          <a:extLst xmlns:a="http://schemas.openxmlformats.org/drawingml/2006/main">
            <a:ext uri="{FF2B5EF4-FFF2-40B4-BE49-F238E27FC236}">
              <a16:creationId xmlns:a16="http://schemas.microsoft.com/office/drawing/2014/main" id="{931A32A7-B4E5-A76A-CBB7-149ECDCDE87C}"/>
            </a:ext>
          </a:extLst>
        </cdr:cNvPr>
        <cdr:cNvSpPr/>
      </cdr:nvSpPr>
      <cdr:spPr>
        <a:xfrm xmlns:a="http://schemas.openxmlformats.org/drawingml/2006/main">
          <a:off x="3987800" y="685800"/>
          <a:ext cx="1104900" cy="353060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20000"/>
            <a:lumOff val="80000"/>
            <a:alpha val="46771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  <cdr:relSizeAnchor xmlns:cdr="http://schemas.openxmlformats.org/drawingml/2006/chartDrawing">
    <cdr:from>
      <cdr:x>0.58394</cdr:x>
      <cdr:y>0.15063</cdr:y>
    </cdr:from>
    <cdr:to>
      <cdr:x>0.94015</cdr:x>
      <cdr:y>0.92608</cdr:y>
    </cdr:to>
    <cdr:sp macro="" textlink="">
      <cdr:nvSpPr>
        <cdr:cNvPr id="10" name="Rectangle 9">
          <a:extLst xmlns:a="http://schemas.openxmlformats.org/drawingml/2006/main">
            <a:ext uri="{FF2B5EF4-FFF2-40B4-BE49-F238E27FC236}">
              <a16:creationId xmlns:a16="http://schemas.microsoft.com/office/drawing/2014/main" id="{EADC7439-D8D0-0F2D-0B9F-525D4C6F348D}"/>
            </a:ext>
          </a:extLst>
        </cdr:cNvPr>
        <cdr:cNvSpPr/>
      </cdr:nvSpPr>
      <cdr:spPr>
        <a:xfrm xmlns:a="http://schemas.openxmlformats.org/drawingml/2006/main">
          <a:off x="5080000" y="685800"/>
          <a:ext cx="3098800" cy="353060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20000"/>
            <a:lumOff val="80000"/>
            <a:alpha val="46771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  <cdr:relSizeAnchor xmlns:cdr="http://schemas.openxmlformats.org/drawingml/2006/chartDrawing">
    <cdr:from>
      <cdr:x>0.93723</cdr:x>
      <cdr:y>0.15063</cdr:y>
    </cdr:from>
    <cdr:to>
      <cdr:x>0.95912</cdr:x>
      <cdr:y>0.92608</cdr:y>
    </cdr:to>
    <cdr:sp macro="" textlink="">
      <cdr:nvSpPr>
        <cdr:cNvPr id="11" name="Rectangle 10">
          <a:extLst xmlns:a="http://schemas.openxmlformats.org/drawingml/2006/main">
            <a:ext uri="{FF2B5EF4-FFF2-40B4-BE49-F238E27FC236}">
              <a16:creationId xmlns:a16="http://schemas.microsoft.com/office/drawing/2014/main" id="{78740F3A-6FA6-5A03-21DF-378D0B0F05B5}"/>
            </a:ext>
          </a:extLst>
        </cdr:cNvPr>
        <cdr:cNvSpPr/>
      </cdr:nvSpPr>
      <cdr:spPr>
        <a:xfrm xmlns:a="http://schemas.openxmlformats.org/drawingml/2006/main">
          <a:off x="8153400" y="685800"/>
          <a:ext cx="190500" cy="353060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20000"/>
            <a:lumOff val="80000"/>
            <a:alpha val="46771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F566B-6B97-5449-B725-F45D731DCCCB}">
  <dimension ref="B6:J56"/>
  <sheetViews>
    <sheetView topLeftCell="A33" workbookViewId="0">
      <selection activeCell="F56" sqref="F56"/>
    </sheetView>
  </sheetViews>
  <sheetFormatPr baseColWidth="10" defaultRowHeight="16" x14ac:dyDescent="0.2"/>
  <cols>
    <col min="2" max="2" width="21.33203125" customWidth="1"/>
  </cols>
  <sheetData>
    <row r="6" spans="2:10" x14ac:dyDescent="0.2">
      <c r="C6" s="2" t="s">
        <v>0</v>
      </c>
      <c r="G6" s="2"/>
    </row>
    <row r="7" spans="2:10" x14ac:dyDescent="0.2">
      <c r="B7" s="2"/>
      <c r="C7" s="2" t="s">
        <v>12</v>
      </c>
      <c r="D7" s="2"/>
      <c r="E7" s="2" t="s">
        <v>13</v>
      </c>
      <c r="F7" s="2"/>
      <c r="G7" s="2"/>
      <c r="H7" s="2"/>
      <c r="I7" s="2"/>
    </row>
    <row r="8" spans="2:10" x14ac:dyDescent="0.2">
      <c r="B8" s="2" t="s">
        <v>2</v>
      </c>
      <c r="C8" s="2" t="s">
        <v>3</v>
      </c>
      <c r="D8" s="2" t="s">
        <v>4</v>
      </c>
      <c r="E8" s="2" t="s">
        <v>3</v>
      </c>
      <c r="F8" s="2" t="s">
        <v>4</v>
      </c>
      <c r="G8" s="2"/>
      <c r="H8" s="2"/>
      <c r="I8" s="2"/>
      <c r="J8" s="2"/>
    </row>
    <row r="9" spans="2:10" x14ac:dyDescent="0.2">
      <c r="B9" s="2" t="s">
        <v>14</v>
      </c>
      <c r="C9" s="3">
        <v>9.1999999999999993</v>
      </c>
      <c r="D9" s="3">
        <v>6.3</v>
      </c>
      <c r="E9" s="3">
        <v>0.3</v>
      </c>
      <c r="F9" s="3">
        <v>0.2</v>
      </c>
      <c r="G9" s="3"/>
      <c r="H9" s="3"/>
      <c r="I9" s="3"/>
      <c r="J9" s="3"/>
    </row>
    <row r="10" spans="2:10" x14ac:dyDescent="0.2">
      <c r="B10" s="2" t="s">
        <v>15</v>
      </c>
      <c r="C10" s="3">
        <v>5.0999999999999996</v>
      </c>
      <c r="D10" s="3">
        <v>3.8</v>
      </c>
      <c r="E10" s="3">
        <v>0.2</v>
      </c>
      <c r="F10" s="3">
        <v>0.1</v>
      </c>
      <c r="G10" s="3"/>
      <c r="H10" s="3"/>
      <c r="I10" s="3"/>
      <c r="J10" s="3"/>
    </row>
    <row r="11" spans="2:10" x14ac:dyDescent="0.2">
      <c r="B11" s="2" t="s">
        <v>16</v>
      </c>
      <c r="C11" s="3">
        <v>4.2</v>
      </c>
      <c r="D11" s="3">
        <v>3.1</v>
      </c>
      <c r="E11" s="3">
        <v>0.3</v>
      </c>
      <c r="F11" s="3">
        <v>0.2</v>
      </c>
      <c r="G11" s="3"/>
      <c r="H11" s="3"/>
      <c r="I11" s="3"/>
      <c r="J11" s="3"/>
    </row>
    <row r="12" spans="2:10" x14ac:dyDescent="0.2">
      <c r="B12" s="2" t="s">
        <v>5</v>
      </c>
      <c r="C12" s="3">
        <v>3.5</v>
      </c>
      <c r="D12" s="3">
        <v>2.6</v>
      </c>
      <c r="E12" s="3">
        <v>3.3</v>
      </c>
      <c r="F12" s="3">
        <v>3</v>
      </c>
      <c r="G12" s="3"/>
      <c r="H12" s="3"/>
      <c r="I12" s="3"/>
      <c r="J12" s="3"/>
    </row>
    <row r="13" spans="2:10" x14ac:dyDescent="0.2">
      <c r="B13" s="2" t="s">
        <v>6</v>
      </c>
      <c r="C13" s="3">
        <v>3.1</v>
      </c>
      <c r="D13" s="3">
        <v>2.2999999999999998</v>
      </c>
      <c r="E13" s="3">
        <v>3.8</v>
      </c>
      <c r="F13" s="3">
        <v>3.5</v>
      </c>
      <c r="G13" s="3"/>
      <c r="H13" s="3"/>
      <c r="I13" s="3"/>
      <c r="J13" s="3"/>
    </row>
    <row r="14" spans="2:10" x14ac:dyDescent="0.2">
      <c r="B14" s="2" t="s">
        <v>7</v>
      </c>
      <c r="C14" s="3">
        <v>2.8</v>
      </c>
      <c r="D14" s="3">
        <v>2.1</v>
      </c>
      <c r="E14" s="3">
        <v>4.4000000000000004</v>
      </c>
      <c r="F14" s="3">
        <v>4.0999999999999996</v>
      </c>
      <c r="G14" s="3"/>
      <c r="H14" s="3"/>
      <c r="I14" s="3"/>
      <c r="J14" s="3"/>
    </row>
    <row r="15" spans="2:10" x14ac:dyDescent="0.2">
      <c r="B15" s="2" t="s">
        <v>8</v>
      </c>
      <c r="C15" s="3">
        <v>2.6</v>
      </c>
      <c r="D15" s="3">
        <v>1.9</v>
      </c>
      <c r="E15" s="3">
        <v>4.5999999999999996</v>
      </c>
      <c r="F15" s="3">
        <v>4.2</v>
      </c>
      <c r="G15" s="3"/>
      <c r="H15" s="3"/>
      <c r="I15" s="3"/>
      <c r="J15" s="3"/>
    </row>
    <row r="16" spans="2:10" x14ac:dyDescent="0.2">
      <c r="B16" s="2" t="s">
        <v>9</v>
      </c>
      <c r="C16" s="3">
        <v>2.2999999999999998</v>
      </c>
      <c r="D16" s="3">
        <v>1.7</v>
      </c>
      <c r="E16" s="3">
        <v>4.8</v>
      </c>
      <c r="F16" s="3">
        <v>4.3</v>
      </c>
      <c r="G16" s="3"/>
      <c r="H16" s="3"/>
      <c r="I16" s="3"/>
      <c r="J16" s="3"/>
    </row>
    <row r="17" spans="2:10" x14ac:dyDescent="0.2">
      <c r="B17" s="2" t="s">
        <v>10</v>
      </c>
      <c r="C17" s="3">
        <v>3.6</v>
      </c>
      <c r="D17" s="3">
        <v>2.5</v>
      </c>
      <c r="E17" s="3">
        <v>6.7</v>
      </c>
      <c r="F17" s="3">
        <v>5.7</v>
      </c>
      <c r="G17" s="3"/>
      <c r="H17" s="3"/>
      <c r="I17" s="3"/>
      <c r="J17" s="3"/>
    </row>
    <row r="18" spans="2:10" x14ac:dyDescent="0.2">
      <c r="B18" s="2" t="s">
        <v>11</v>
      </c>
      <c r="C18" s="3">
        <v>3.7</v>
      </c>
      <c r="D18" s="3">
        <v>2.9</v>
      </c>
      <c r="E18" s="3">
        <v>5.3</v>
      </c>
      <c r="F18" s="3">
        <v>4.4000000000000004</v>
      </c>
      <c r="G18" s="3"/>
      <c r="H18" s="3"/>
      <c r="I18" s="3"/>
      <c r="J18" s="3"/>
    </row>
    <row r="23" spans="2:10" x14ac:dyDescent="0.2">
      <c r="B23" s="2"/>
    </row>
    <row r="24" spans="2:10" x14ac:dyDescent="0.2">
      <c r="B24" s="2"/>
      <c r="C24" t="s">
        <v>28</v>
      </c>
      <c r="D24" t="s">
        <v>29</v>
      </c>
      <c r="E24" t="s">
        <v>28</v>
      </c>
      <c r="F24" t="s">
        <v>29</v>
      </c>
    </row>
    <row r="25" spans="2:10" ht="29" x14ac:dyDescent="0.2">
      <c r="B25" s="4" t="s">
        <v>17</v>
      </c>
      <c r="C25" s="1">
        <f>D9/100</f>
        <v>6.3E-2</v>
      </c>
      <c r="D25" s="1">
        <f>C9/100-C25</f>
        <v>2.8999999999999998E-2</v>
      </c>
      <c r="E25" s="1">
        <f>F9/100</f>
        <v>2E-3</v>
      </c>
      <c r="F25" s="1">
        <f>E9/100-E25</f>
        <v>1E-3</v>
      </c>
    </row>
    <row r="26" spans="2:10" ht="29" x14ac:dyDescent="0.2">
      <c r="B26" s="4" t="s">
        <v>18</v>
      </c>
      <c r="C26" s="1">
        <f t="shared" ref="C26:C34" si="0">D10/100</f>
        <v>3.7999999999999999E-2</v>
      </c>
      <c r="D26" s="1">
        <f t="shared" ref="D26:D34" si="1">C10/100-C26</f>
        <v>1.2999999999999998E-2</v>
      </c>
      <c r="E26" s="1">
        <f t="shared" ref="E26:E34" si="2">F10/100</f>
        <v>1E-3</v>
      </c>
      <c r="F26" s="1">
        <f t="shared" ref="F26:F34" si="3">E10/100-E26</f>
        <v>1E-3</v>
      </c>
    </row>
    <row r="27" spans="2:10" ht="29" x14ac:dyDescent="0.2">
      <c r="B27" s="4" t="s">
        <v>19</v>
      </c>
      <c r="C27" s="1">
        <f t="shared" si="0"/>
        <v>3.1E-2</v>
      </c>
      <c r="D27" s="1">
        <f t="shared" si="1"/>
        <v>1.1000000000000003E-2</v>
      </c>
      <c r="E27" s="1">
        <f t="shared" si="2"/>
        <v>2E-3</v>
      </c>
      <c r="F27" s="1">
        <f t="shared" si="3"/>
        <v>1E-3</v>
      </c>
    </row>
    <row r="28" spans="2:10" ht="29" x14ac:dyDescent="0.2">
      <c r="B28" s="4" t="s">
        <v>20</v>
      </c>
      <c r="C28" s="1">
        <f t="shared" si="0"/>
        <v>2.6000000000000002E-2</v>
      </c>
      <c r="D28" s="1">
        <f t="shared" si="1"/>
        <v>9.0000000000000011E-3</v>
      </c>
      <c r="E28" s="1">
        <f t="shared" si="2"/>
        <v>0.03</v>
      </c>
      <c r="F28" s="1">
        <f t="shared" si="3"/>
        <v>3.0000000000000027E-3</v>
      </c>
    </row>
    <row r="29" spans="2:10" ht="29" x14ac:dyDescent="0.2">
      <c r="B29" s="4" t="s">
        <v>21</v>
      </c>
      <c r="C29" s="1">
        <f t="shared" si="0"/>
        <v>2.3E-2</v>
      </c>
      <c r="D29" s="1">
        <f t="shared" si="1"/>
        <v>8.0000000000000002E-3</v>
      </c>
      <c r="E29" s="1">
        <f t="shared" si="2"/>
        <v>3.5000000000000003E-2</v>
      </c>
      <c r="F29" s="1">
        <f t="shared" si="3"/>
        <v>2.9999999999999957E-3</v>
      </c>
    </row>
    <row r="30" spans="2:10" ht="29" x14ac:dyDescent="0.2">
      <c r="B30" s="4" t="s">
        <v>22</v>
      </c>
      <c r="C30" s="1">
        <f t="shared" si="0"/>
        <v>2.1000000000000001E-2</v>
      </c>
      <c r="D30" s="1">
        <f t="shared" si="1"/>
        <v>6.9999999999999958E-3</v>
      </c>
      <c r="E30" s="1">
        <f t="shared" si="2"/>
        <v>4.0999999999999995E-2</v>
      </c>
      <c r="F30" s="1">
        <f t="shared" si="3"/>
        <v>3.0000000000000096E-3</v>
      </c>
    </row>
    <row r="31" spans="2:10" ht="29" x14ac:dyDescent="0.2">
      <c r="B31" s="4" t="s">
        <v>23</v>
      </c>
      <c r="C31" s="1">
        <f t="shared" si="0"/>
        <v>1.9E-2</v>
      </c>
      <c r="D31" s="1">
        <f t="shared" si="1"/>
        <v>7.0000000000000027E-3</v>
      </c>
      <c r="E31" s="1">
        <f t="shared" si="2"/>
        <v>4.2000000000000003E-2</v>
      </c>
      <c r="F31" s="1">
        <f t="shared" si="3"/>
        <v>3.9999999999999966E-3</v>
      </c>
    </row>
    <row r="32" spans="2:10" ht="29" x14ac:dyDescent="0.2">
      <c r="B32" s="4" t="s">
        <v>24</v>
      </c>
      <c r="C32" s="1">
        <f t="shared" si="0"/>
        <v>1.7000000000000001E-2</v>
      </c>
      <c r="D32" s="1">
        <f t="shared" si="1"/>
        <v>5.9999999999999984E-3</v>
      </c>
      <c r="E32" s="1">
        <f t="shared" si="2"/>
        <v>4.2999999999999997E-2</v>
      </c>
      <c r="F32" s="1">
        <f t="shared" si="3"/>
        <v>5.0000000000000044E-3</v>
      </c>
    </row>
    <row r="33" spans="2:6" ht="29" x14ac:dyDescent="0.2">
      <c r="B33" s="4" t="s">
        <v>25</v>
      </c>
      <c r="C33" s="1">
        <f t="shared" si="0"/>
        <v>2.5000000000000001E-2</v>
      </c>
      <c r="D33" s="1">
        <f t="shared" si="1"/>
        <v>1.1000000000000003E-2</v>
      </c>
      <c r="E33" s="1">
        <f t="shared" si="2"/>
        <v>5.7000000000000002E-2</v>
      </c>
      <c r="F33" s="1">
        <f t="shared" si="3"/>
        <v>1.0000000000000002E-2</v>
      </c>
    </row>
    <row r="34" spans="2:6" ht="29" x14ac:dyDescent="0.2">
      <c r="B34" s="4" t="s">
        <v>26</v>
      </c>
      <c r="C34" s="1">
        <f t="shared" si="0"/>
        <v>2.8999999999999998E-2</v>
      </c>
      <c r="D34" s="1">
        <f t="shared" si="1"/>
        <v>8.0000000000000071E-3</v>
      </c>
      <c r="E34" s="1">
        <f t="shared" si="2"/>
        <v>4.4000000000000004E-2</v>
      </c>
      <c r="F34" s="1">
        <f t="shared" si="3"/>
        <v>8.9999999999999941E-3</v>
      </c>
    </row>
    <row r="39" spans="2:6" ht="29" x14ac:dyDescent="0.2">
      <c r="B39" s="4" t="s">
        <v>34</v>
      </c>
      <c r="C39">
        <v>11300000</v>
      </c>
    </row>
    <row r="41" spans="2:6" x14ac:dyDescent="0.2">
      <c r="B41" t="s">
        <v>35</v>
      </c>
    </row>
    <row r="42" spans="2:6" x14ac:dyDescent="0.2">
      <c r="B42" t="s">
        <v>32</v>
      </c>
    </row>
    <row r="45" spans="2:6" x14ac:dyDescent="0.2">
      <c r="C45" t="s">
        <v>28</v>
      </c>
      <c r="D45" t="s">
        <v>29</v>
      </c>
      <c r="E45" t="s">
        <v>36</v>
      </c>
    </row>
    <row r="46" spans="2:6" x14ac:dyDescent="0.2">
      <c r="C46">
        <f>C25*$C$39/10</f>
        <v>71190</v>
      </c>
      <c r="D46">
        <f>D25*$C$39/10</f>
        <v>32770</v>
      </c>
      <c r="E46" s="7">
        <f>SUM(C46:D46)</f>
        <v>103960</v>
      </c>
    </row>
    <row r="47" spans="2:6" x14ac:dyDescent="0.2">
      <c r="C47">
        <f>C26*$C$39/10</f>
        <v>42940</v>
      </c>
      <c r="D47">
        <f>D26*$C$39/10</f>
        <v>14689.999999999996</v>
      </c>
      <c r="E47" s="7">
        <f t="shared" ref="E47:E55" si="4">SUM(C47:D47)</f>
        <v>57630</v>
      </c>
    </row>
    <row r="48" spans="2:6" x14ac:dyDescent="0.2">
      <c r="C48">
        <f>C27*$C$39/10</f>
        <v>35030</v>
      </c>
      <c r="D48">
        <f>D27*$C$39/10</f>
        <v>12430.000000000004</v>
      </c>
      <c r="E48" s="7">
        <f t="shared" si="4"/>
        <v>47460</v>
      </c>
    </row>
    <row r="49" spans="3:5" x14ac:dyDescent="0.2">
      <c r="C49">
        <f>C28*$C$39/10</f>
        <v>29380</v>
      </c>
      <c r="D49">
        <f>D28*$C$39/10</f>
        <v>10170.000000000002</v>
      </c>
      <c r="E49" s="7">
        <f t="shared" si="4"/>
        <v>39550</v>
      </c>
    </row>
    <row r="50" spans="3:5" x14ac:dyDescent="0.2">
      <c r="C50">
        <f>C29*$C$39/10</f>
        <v>25990</v>
      </c>
      <c r="D50">
        <f>D29*$C$39/10</f>
        <v>9040</v>
      </c>
      <c r="E50" s="7">
        <f t="shared" si="4"/>
        <v>35030</v>
      </c>
    </row>
    <row r="51" spans="3:5" x14ac:dyDescent="0.2">
      <c r="C51">
        <f>C30*$C$39/10</f>
        <v>23730.000000000004</v>
      </c>
      <c r="D51">
        <f>D30*$C$39/10</f>
        <v>7909.9999999999955</v>
      </c>
      <c r="E51" s="7">
        <f t="shared" si="4"/>
        <v>31640</v>
      </c>
    </row>
    <row r="52" spans="3:5" x14ac:dyDescent="0.2">
      <c r="C52">
        <f>C31*$C$39/10</f>
        <v>21470</v>
      </c>
      <c r="D52">
        <f>D31*$C$39/10</f>
        <v>7910.0000000000027</v>
      </c>
      <c r="E52" s="7">
        <f t="shared" si="4"/>
        <v>29380.000000000004</v>
      </c>
    </row>
    <row r="53" spans="3:5" x14ac:dyDescent="0.2">
      <c r="C53">
        <f>C32*$C$39/10</f>
        <v>19210</v>
      </c>
      <c r="D53">
        <f>D32*$C$39/10</f>
        <v>6779.9999999999982</v>
      </c>
      <c r="E53" s="7">
        <f t="shared" si="4"/>
        <v>25990</v>
      </c>
    </row>
    <row r="54" spans="3:5" x14ac:dyDescent="0.2">
      <c r="C54">
        <f>C33*$C$39/10</f>
        <v>28250</v>
      </c>
      <c r="D54">
        <f>D33*$C$39/10</f>
        <v>12430.000000000004</v>
      </c>
      <c r="E54" s="7">
        <f t="shared" si="4"/>
        <v>40680</v>
      </c>
    </row>
    <row r="55" spans="3:5" x14ac:dyDescent="0.2">
      <c r="C55">
        <f>C34*$C$39/10</f>
        <v>32770</v>
      </c>
      <c r="D55">
        <f>D34*$C$39/10</f>
        <v>9040.0000000000091</v>
      </c>
      <c r="E55" s="7">
        <f t="shared" si="4"/>
        <v>41810.000000000007</v>
      </c>
    </row>
    <row r="56" spans="3:5" x14ac:dyDescent="0.2">
      <c r="C56" s="7">
        <f>SUM(C46:C55)</f>
        <v>329960</v>
      </c>
      <c r="D56" s="7">
        <f>SUM(D46:D55)</f>
        <v>123170.00000000001</v>
      </c>
      <c r="E56" s="7">
        <f>D56+C56</f>
        <v>453130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6F15F-97F6-C048-A029-05CA5419329E}">
  <dimension ref="B6:J57"/>
  <sheetViews>
    <sheetView tabSelected="1" topLeftCell="A29" workbookViewId="0">
      <selection activeCell="D57" sqref="D57"/>
    </sheetView>
  </sheetViews>
  <sheetFormatPr baseColWidth="10" defaultRowHeight="16" x14ac:dyDescent="0.2"/>
  <cols>
    <col min="2" max="2" width="21.33203125" customWidth="1"/>
    <col min="3" max="3" width="15" customWidth="1"/>
    <col min="4" max="4" width="19.6640625" customWidth="1"/>
  </cols>
  <sheetData>
    <row r="6" spans="2:10" x14ac:dyDescent="0.2">
      <c r="C6" s="2" t="s">
        <v>1</v>
      </c>
      <c r="G6" s="2"/>
    </row>
    <row r="7" spans="2:10" x14ac:dyDescent="0.2">
      <c r="B7" s="2"/>
      <c r="C7" s="2" t="s">
        <v>12</v>
      </c>
      <c r="D7" s="2"/>
      <c r="E7" s="2" t="s">
        <v>13</v>
      </c>
      <c r="G7" s="2"/>
      <c r="H7" s="2"/>
      <c r="I7" s="2"/>
    </row>
    <row r="8" spans="2:10" x14ac:dyDescent="0.2">
      <c r="B8" s="2" t="s">
        <v>2</v>
      </c>
      <c r="C8" s="2" t="s">
        <v>3</v>
      </c>
      <c r="D8" s="2" t="s">
        <v>4</v>
      </c>
      <c r="E8" s="2" t="s">
        <v>3</v>
      </c>
      <c r="F8" s="2" t="s">
        <v>4</v>
      </c>
      <c r="G8" s="2"/>
      <c r="H8" s="2"/>
      <c r="I8" s="2"/>
      <c r="J8" s="2"/>
    </row>
    <row r="9" spans="2:10" x14ac:dyDescent="0.2">
      <c r="B9" s="2" t="s">
        <v>14</v>
      </c>
      <c r="C9" s="3">
        <v>7.5</v>
      </c>
      <c r="D9" s="3">
        <v>4.5999999999999996</v>
      </c>
      <c r="E9" s="3">
        <v>0.2</v>
      </c>
      <c r="F9" s="3">
        <v>0.1</v>
      </c>
      <c r="G9" s="3"/>
      <c r="H9" s="3"/>
      <c r="I9" s="3"/>
      <c r="J9" s="3"/>
    </row>
    <row r="10" spans="2:10" x14ac:dyDescent="0.2">
      <c r="B10" s="2" t="s">
        <v>15</v>
      </c>
      <c r="C10" s="3">
        <v>4.0999999999999996</v>
      </c>
      <c r="D10" s="3">
        <v>2.7</v>
      </c>
      <c r="E10" s="3">
        <v>0.2</v>
      </c>
      <c r="F10" s="3">
        <v>0.1</v>
      </c>
      <c r="G10" s="3"/>
      <c r="H10" s="3"/>
      <c r="I10" s="3"/>
      <c r="J10" s="3"/>
    </row>
    <row r="11" spans="2:10" x14ac:dyDescent="0.2">
      <c r="B11" s="2" t="s">
        <v>16</v>
      </c>
      <c r="C11" s="3">
        <v>3.2</v>
      </c>
      <c r="D11" s="3">
        <v>2.1</v>
      </c>
      <c r="E11" s="3">
        <v>0.2</v>
      </c>
      <c r="F11" s="3">
        <v>0.1</v>
      </c>
      <c r="G11" s="3"/>
      <c r="H11" s="3"/>
      <c r="I11" s="3"/>
      <c r="J11" s="3"/>
    </row>
    <row r="12" spans="2:10" x14ac:dyDescent="0.2">
      <c r="B12" s="2" t="s">
        <v>5</v>
      </c>
      <c r="C12" s="3">
        <v>2.6</v>
      </c>
      <c r="D12" s="3">
        <v>1.7</v>
      </c>
      <c r="E12" s="3">
        <v>2.8</v>
      </c>
      <c r="F12" s="3">
        <v>2.6</v>
      </c>
      <c r="G12" s="3"/>
      <c r="H12" s="3"/>
      <c r="I12" s="3"/>
      <c r="J12" s="3"/>
    </row>
    <row r="13" spans="2:10" x14ac:dyDescent="0.2">
      <c r="B13" s="2" t="s">
        <v>6</v>
      </c>
      <c r="C13" s="3">
        <v>2.2999999999999998</v>
      </c>
      <c r="D13" s="3">
        <v>1.6</v>
      </c>
      <c r="E13" s="3">
        <v>3.6</v>
      </c>
      <c r="F13" s="3">
        <v>3.3</v>
      </c>
      <c r="G13" s="3"/>
      <c r="H13" s="3"/>
      <c r="I13" s="3"/>
      <c r="J13" s="3"/>
    </row>
    <row r="14" spans="2:10" x14ac:dyDescent="0.2">
      <c r="B14" s="2" t="s">
        <v>7</v>
      </c>
      <c r="C14" s="3">
        <v>2.1</v>
      </c>
      <c r="D14" s="3">
        <v>1.4</v>
      </c>
      <c r="E14" s="3">
        <v>4.0999999999999996</v>
      </c>
      <c r="F14" s="3">
        <v>3.8</v>
      </c>
      <c r="G14" s="3"/>
      <c r="H14" s="3"/>
      <c r="I14" s="3"/>
      <c r="J14" s="3"/>
    </row>
    <row r="15" spans="2:10" x14ac:dyDescent="0.2">
      <c r="B15" s="2" t="s">
        <v>8</v>
      </c>
      <c r="C15" s="3">
        <v>2</v>
      </c>
      <c r="D15" s="3">
        <v>1.3</v>
      </c>
      <c r="E15" s="3">
        <v>4.4000000000000004</v>
      </c>
      <c r="F15" s="3">
        <v>4</v>
      </c>
      <c r="G15" s="3"/>
      <c r="H15" s="3"/>
      <c r="I15" s="3"/>
      <c r="J15" s="3"/>
    </row>
    <row r="16" spans="2:10" x14ac:dyDescent="0.2">
      <c r="B16" s="2" t="s">
        <v>9</v>
      </c>
      <c r="C16" s="3">
        <v>1.9</v>
      </c>
      <c r="D16" s="3">
        <v>1.3</v>
      </c>
      <c r="E16" s="3">
        <v>4.8</v>
      </c>
      <c r="F16" s="3">
        <v>4.3</v>
      </c>
      <c r="G16" s="3"/>
      <c r="H16" s="3"/>
      <c r="I16" s="3"/>
      <c r="J16" s="3"/>
    </row>
    <row r="17" spans="2:10" x14ac:dyDescent="0.2">
      <c r="B17" s="2" t="s">
        <v>10</v>
      </c>
      <c r="C17" s="3">
        <v>2.4</v>
      </c>
      <c r="D17" s="3">
        <v>1.6</v>
      </c>
      <c r="E17" s="3">
        <v>5.4</v>
      </c>
      <c r="F17" s="3">
        <v>4.7</v>
      </c>
      <c r="G17" s="3"/>
      <c r="H17" s="3"/>
      <c r="I17" s="3"/>
      <c r="J17" s="3"/>
    </row>
    <row r="18" spans="2:10" x14ac:dyDescent="0.2">
      <c r="B18" s="2" t="s">
        <v>11</v>
      </c>
      <c r="C18" s="3">
        <v>2.9</v>
      </c>
      <c r="D18" s="3">
        <v>2.1</v>
      </c>
      <c r="E18" s="3">
        <v>4.5</v>
      </c>
      <c r="F18" s="3">
        <v>3.6</v>
      </c>
      <c r="G18" s="3"/>
      <c r="H18" s="3"/>
      <c r="I18" s="3"/>
      <c r="J18" s="3"/>
    </row>
    <row r="23" spans="2:10" x14ac:dyDescent="0.2">
      <c r="B23" s="2"/>
    </row>
    <row r="24" spans="2:10" x14ac:dyDescent="0.2">
      <c r="B24" s="2"/>
      <c r="C24" t="s">
        <v>28</v>
      </c>
      <c r="D24" t="s">
        <v>29</v>
      </c>
      <c r="E24" t="s">
        <v>28</v>
      </c>
      <c r="F24" t="s">
        <v>29</v>
      </c>
    </row>
    <row r="25" spans="2:10" ht="29" x14ac:dyDescent="0.2">
      <c r="B25" s="4" t="s">
        <v>17</v>
      </c>
      <c r="C25" s="1">
        <f>D9/100</f>
        <v>4.5999999999999999E-2</v>
      </c>
      <c r="D25" s="1">
        <f>C9/100-C25</f>
        <v>2.8999999999999998E-2</v>
      </c>
      <c r="E25" s="1">
        <f>F9/100</f>
        <v>1E-3</v>
      </c>
      <c r="F25" s="1">
        <f>E9/100-E25</f>
        <v>1E-3</v>
      </c>
    </row>
    <row r="26" spans="2:10" ht="29" x14ac:dyDescent="0.2">
      <c r="B26" s="4" t="s">
        <v>18</v>
      </c>
      <c r="C26" s="1">
        <f t="shared" ref="C26:E34" si="0">D10/100</f>
        <v>2.7000000000000003E-2</v>
      </c>
      <c r="D26" s="1">
        <f t="shared" ref="D26:F34" si="1">C10/100-C26</f>
        <v>1.3999999999999992E-2</v>
      </c>
      <c r="E26" s="1">
        <f t="shared" si="0"/>
        <v>1E-3</v>
      </c>
      <c r="F26" s="1">
        <f t="shared" si="1"/>
        <v>1E-3</v>
      </c>
    </row>
    <row r="27" spans="2:10" ht="29" x14ac:dyDescent="0.2">
      <c r="B27" s="4" t="s">
        <v>19</v>
      </c>
      <c r="C27" s="1">
        <f t="shared" si="0"/>
        <v>2.1000000000000001E-2</v>
      </c>
      <c r="D27" s="1">
        <f t="shared" si="1"/>
        <v>1.0999999999999999E-2</v>
      </c>
      <c r="E27" s="1">
        <f t="shared" si="0"/>
        <v>1E-3</v>
      </c>
      <c r="F27" s="1">
        <f t="shared" si="1"/>
        <v>1E-3</v>
      </c>
    </row>
    <row r="28" spans="2:10" ht="29" x14ac:dyDescent="0.2">
      <c r="B28" s="4" t="s">
        <v>20</v>
      </c>
      <c r="C28" s="1">
        <f t="shared" si="0"/>
        <v>1.7000000000000001E-2</v>
      </c>
      <c r="D28" s="1">
        <f t="shared" si="1"/>
        <v>9.0000000000000011E-3</v>
      </c>
      <c r="E28" s="1">
        <f t="shared" si="0"/>
        <v>2.6000000000000002E-2</v>
      </c>
      <c r="F28" s="1">
        <f t="shared" si="1"/>
        <v>1.9999999999999948E-3</v>
      </c>
    </row>
    <row r="29" spans="2:10" ht="29" x14ac:dyDescent="0.2">
      <c r="B29" s="4" t="s">
        <v>21</v>
      </c>
      <c r="C29" s="1">
        <f t="shared" si="0"/>
        <v>1.6E-2</v>
      </c>
      <c r="D29" s="1">
        <f t="shared" si="1"/>
        <v>6.9999999999999993E-3</v>
      </c>
      <c r="E29" s="1">
        <f t="shared" si="0"/>
        <v>3.3000000000000002E-2</v>
      </c>
      <c r="F29" s="1">
        <f t="shared" si="1"/>
        <v>3.0000000000000027E-3</v>
      </c>
    </row>
    <row r="30" spans="2:10" ht="29" x14ac:dyDescent="0.2">
      <c r="B30" s="4" t="s">
        <v>22</v>
      </c>
      <c r="C30" s="1">
        <f t="shared" si="0"/>
        <v>1.3999999999999999E-2</v>
      </c>
      <c r="D30" s="1">
        <f t="shared" si="1"/>
        <v>7.0000000000000027E-3</v>
      </c>
      <c r="E30" s="1">
        <f t="shared" si="0"/>
        <v>3.7999999999999999E-2</v>
      </c>
      <c r="F30" s="1">
        <f t="shared" si="1"/>
        <v>2.9999999999999957E-3</v>
      </c>
    </row>
    <row r="31" spans="2:10" ht="29" x14ac:dyDescent="0.2">
      <c r="B31" s="4" t="s">
        <v>23</v>
      </c>
      <c r="C31" s="1">
        <f t="shared" si="0"/>
        <v>1.3000000000000001E-2</v>
      </c>
      <c r="D31" s="1">
        <f t="shared" si="1"/>
        <v>6.9999999999999993E-3</v>
      </c>
      <c r="E31" s="1">
        <f t="shared" si="0"/>
        <v>0.04</v>
      </c>
      <c r="F31" s="1">
        <f t="shared" si="1"/>
        <v>4.0000000000000036E-3</v>
      </c>
    </row>
    <row r="32" spans="2:10" ht="29" x14ac:dyDescent="0.2">
      <c r="B32" s="4" t="s">
        <v>24</v>
      </c>
      <c r="C32" s="1">
        <f t="shared" si="0"/>
        <v>1.3000000000000001E-2</v>
      </c>
      <c r="D32" s="1">
        <f t="shared" si="1"/>
        <v>5.9999999999999984E-3</v>
      </c>
      <c r="E32" s="1">
        <f t="shared" si="0"/>
        <v>4.2999999999999997E-2</v>
      </c>
      <c r="F32" s="1">
        <f t="shared" si="1"/>
        <v>5.0000000000000044E-3</v>
      </c>
    </row>
    <row r="33" spans="2:6" ht="29" x14ac:dyDescent="0.2">
      <c r="B33" s="4" t="s">
        <v>25</v>
      </c>
      <c r="C33" s="1">
        <f t="shared" si="0"/>
        <v>1.6E-2</v>
      </c>
      <c r="D33" s="1">
        <f t="shared" si="1"/>
        <v>8.0000000000000002E-3</v>
      </c>
      <c r="E33" s="1">
        <f t="shared" si="0"/>
        <v>4.7E-2</v>
      </c>
      <c r="F33" s="1">
        <f t="shared" si="1"/>
        <v>7.0000000000000062E-3</v>
      </c>
    </row>
    <row r="34" spans="2:6" ht="29" x14ac:dyDescent="0.2">
      <c r="B34" s="4" t="s">
        <v>26</v>
      </c>
      <c r="C34" s="1">
        <f t="shared" si="0"/>
        <v>2.1000000000000001E-2</v>
      </c>
      <c r="D34" s="1">
        <f t="shared" si="1"/>
        <v>7.9999999999999967E-3</v>
      </c>
      <c r="E34" s="1">
        <f t="shared" si="0"/>
        <v>3.6000000000000004E-2</v>
      </c>
      <c r="F34" s="1">
        <f t="shared" si="1"/>
        <v>8.9999999999999941E-3</v>
      </c>
    </row>
    <row r="36" spans="2:6" ht="29" x14ac:dyDescent="0.2">
      <c r="B36" s="4" t="s">
        <v>34</v>
      </c>
      <c r="C36">
        <v>11300000</v>
      </c>
    </row>
    <row r="38" spans="2:6" x14ac:dyDescent="0.2">
      <c r="B38" t="s">
        <v>35</v>
      </c>
    </row>
    <row r="40" spans="2:6" x14ac:dyDescent="0.2">
      <c r="C40" t="s">
        <v>28</v>
      </c>
      <c r="D40" t="s">
        <v>29</v>
      </c>
      <c r="E40" t="s">
        <v>36</v>
      </c>
    </row>
    <row r="41" spans="2:6" x14ac:dyDescent="0.2">
      <c r="C41">
        <f>C25*$C$36/10</f>
        <v>51980</v>
      </c>
      <c r="D41">
        <f>D25*$C$36/10</f>
        <v>32770</v>
      </c>
      <c r="E41" s="7">
        <f>SUM(C41:D41)</f>
        <v>84750</v>
      </c>
    </row>
    <row r="42" spans="2:6" x14ac:dyDescent="0.2">
      <c r="C42">
        <f>C26*$C$36/10</f>
        <v>30510.000000000007</v>
      </c>
      <c r="D42">
        <f>D26*$C$36/10</f>
        <v>15819.999999999991</v>
      </c>
      <c r="E42" s="7">
        <f t="shared" ref="E42:E50" si="2">SUM(C42:D42)</f>
        <v>46330</v>
      </c>
    </row>
    <row r="43" spans="2:6" x14ac:dyDescent="0.2">
      <c r="C43">
        <f>C27*$C$36/10</f>
        <v>23730.000000000004</v>
      </c>
      <c r="D43">
        <f>D27*$C$36/10</f>
        <v>12430</v>
      </c>
      <c r="E43" s="7">
        <f t="shared" si="2"/>
        <v>36160</v>
      </c>
    </row>
    <row r="44" spans="2:6" x14ac:dyDescent="0.2">
      <c r="C44">
        <f>C28*$C$36/10</f>
        <v>19210</v>
      </c>
      <c r="D44">
        <f>D28*$C$36/10</f>
        <v>10170.000000000002</v>
      </c>
      <c r="E44" s="7">
        <f t="shared" si="2"/>
        <v>29380</v>
      </c>
    </row>
    <row r="45" spans="2:6" x14ac:dyDescent="0.2">
      <c r="C45">
        <f>C29*$C$36/10</f>
        <v>18080</v>
      </c>
      <c r="D45">
        <f>D29*$C$36/10</f>
        <v>7909.9999999999982</v>
      </c>
      <c r="E45" s="7">
        <f t="shared" si="2"/>
        <v>25990</v>
      </c>
    </row>
    <row r="46" spans="2:6" x14ac:dyDescent="0.2">
      <c r="C46">
        <f>C30*$C$36/10</f>
        <v>15819.999999999996</v>
      </c>
      <c r="D46">
        <f>D30*$C$36/10</f>
        <v>7910.0000000000027</v>
      </c>
      <c r="E46" s="7">
        <f t="shared" si="2"/>
        <v>23730</v>
      </c>
    </row>
    <row r="47" spans="2:6" x14ac:dyDescent="0.2">
      <c r="C47">
        <f>C31*$C$36/10</f>
        <v>14690</v>
      </c>
      <c r="D47">
        <f>D31*$C$36/10</f>
        <v>7909.9999999999982</v>
      </c>
      <c r="E47" s="7">
        <f t="shared" si="2"/>
        <v>22600</v>
      </c>
    </row>
    <row r="48" spans="2:6" x14ac:dyDescent="0.2">
      <c r="C48">
        <f>C32*$C$36/10</f>
        <v>14690</v>
      </c>
      <c r="D48">
        <f>D32*$C$36/10</f>
        <v>6779.9999999999982</v>
      </c>
      <c r="E48" s="7">
        <f t="shared" si="2"/>
        <v>21470</v>
      </c>
    </row>
    <row r="49" spans="2:5" x14ac:dyDescent="0.2">
      <c r="C49">
        <f>C33*$C$36/10</f>
        <v>18080</v>
      </c>
      <c r="D49">
        <f>D33*$C$36/10</f>
        <v>9040</v>
      </c>
      <c r="E49" s="7">
        <f t="shared" si="2"/>
        <v>27120</v>
      </c>
    </row>
    <row r="50" spans="2:5" x14ac:dyDescent="0.2">
      <c r="C50">
        <f>C34*$C$36/10</f>
        <v>23730.000000000004</v>
      </c>
      <c r="D50">
        <f>D34*$C$36/10</f>
        <v>9039.9999999999964</v>
      </c>
      <c r="E50" s="7">
        <f t="shared" si="2"/>
        <v>32770</v>
      </c>
    </row>
    <row r="51" spans="2:5" x14ac:dyDescent="0.2">
      <c r="C51" s="7">
        <f>SUM(C41:C50)</f>
        <v>230520</v>
      </c>
      <c r="D51" s="7">
        <f>SUM(D41:D50)</f>
        <v>119780</v>
      </c>
      <c r="E51" s="7">
        <f>D51+C51</f>
        <v>350300</v>
      </c>
    </row>
    <row r="54" spans="2:5" x14ac:dyDescent="0.2">
      <c r="B54">
        <f>SUM(E41:E43)+SUM('income deciles - 2018-19'!E46:E48)</f>
        <v>376290</v>
      </c>
      <c r="C54" t="s">
        <v>33</v>
      </c>
    </row>
    <row r="57" spans="2:5" x14ac:dyDescent="0.2">
      <c r="C57" t="s">
        <v>37</v>
      </c>
      <c r="D57">
        <f>SUM(C41:C43)*100/1000000</f>
        <v>10.622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32B54-303C-DE40-AC9B-551450BCA4D6}">
  <dimension ref="B1:D89"/>
  <sheetViews>
    <sheetView topLeftCell="A7" workbookViewId="0">
      <selection activeCell="G35" sqref="G35"/>
    </sheetView>
  </sheetViews>
  <sheetFormatPr baseColWidth="10" defaultRowHeight="16" x14ac:dyDescent="0.2"/>
  <cols>
    <col min="2" max="2" width="21.33203125" customWidth="1"/>
  </cols>
  <sheetData>
    <row r="1" spans="2:4" x14ac:dyDescent="0.2">
      <c r="B1" t="s">
        <v>27</v>
      </c>
    </row>
    <row r="3" spans="2:4" x14ac:dyDescent="0.2">
      <c r="B3" t="s">
        <v>31</v>
      </c>
      <c r="C3" t="s">
        <v>30</v>
      </c>
    </row>
    <row r="4" spans="2:4" x14ac:dyDescent="0.2">
      <c r="B4" s="5">
        <v>5000</v>
      </c>
      <c r="C4" s="1">
        <f>100/(B4/52)</f>
        <v>1.04</v>
      </c>
      <c r="D4" s="6"/>
    </row>
    <row r="5" spans="2:4" x14ac:dyDescent="0.2">
      <c r="B5" s="5">
        <v>6000</v>
      </c>
      <c r="C5" s="1">
        <f t="shared" ref="C5:C68" si="0">100/(B5/52)</f>
        <v>0.8666666666666667</v>
      </c>
    </row>
    <row r="6" spans="2:4" x14ac:dyDescent="0.2">
      <c r="B6" s="5">
        <v>7000</v>
      </c>
      <c r="C6" s="1">
        <f t="shared" si="0"/>
        <v>0.74285714285714288</v>
      </c>
    </row>
    <row r="7" spans="2:4" x14ac:dyDescent="0.2">
      <c r="B7" s="5">
        <v>8000</v>
      </c>
      <c r="C7" s="1">
        <f t="shared" si="0"/>
        <v>0.65</v>
      </c>
    </row>
    <row r="8" spans="2:4" x14ac:dyDescent="0.2">
      <c r="B8" s="5">
        <v>9000</v>
      </c>
      <c r="C8" s="1">
        <f t="shared" si="0"/>
        <v>0.57777777777777783</v>
      </c>
    </row>
    <row r="9" spans="2:4" x14ac:dyDescent="0.2">
      <c r="B9" s="5">
        <v>10000</v>
      </c>
      <c r="C9" s="1">
        <f t="shared" si="0"/>
        <v>0.52</v>
      </c>
    </row>
    <row r="10" spans="2:4" x14ac:dyDescent="0.2">
      <c r="B10" s="5">
        <v>11000</v>
      </c>
      <c r="C10" s="1">
        <f t="shared" si="0"/>
        <v>0.47272727272727272</v>
      </c>
    </row>
    <row r="11" spans="2:4" x14ac:dyDescent="0.2">
      <c r="B11" s="5">
        <v>12000</v>
      </c>
      <c r="C11" s="1">
        <f t="shared" si="0"/>
        <v>0.43333333333333335</v>
      </c>
    </row>
    <row r="12" spans="2:4" x14ac:dyDescent="0.2">
      <c r="B12" s="5">
        <v>13000</v>
      </c>
      <c r="C12" s="1">
        <f t="shared" si="0"/>
        <v>0.4</v>
      </c>
    </row>
    <row r="13" spans="2:4" x14ac:dyDescent="0.2">
      <c r="B13" s="5">
        <v>14000</v>
      </c>
      <c r="C13" s="1">
        <f t="shared" si="0"/>
        <v>0.37142857142857144</v>
      </c>
    </row>
    <row r="14" spans="2:4" x14ac:dyDescent="0.2">
      <c r="B14" s="5">
        <v>15000</v>
      </c>
      <c r="C14" s="1">
        <f t="shared" si="0"/>
        <v>0.34666666666666668</v>
      </c>
    </row>
    <row r="15" spans="2:4" x14ac:dyDescent="0.2">
      <c r="B15" s="5">
        <v>16000</v>
      </c>
      <c r="C15" s="1">
        <f t="shared" si="0"/>
        <v>0.32500000000000001</v>
      </c>
    </row>
    <row r="16" spans="2:4" x14ac:dyDescent="0.2">
      <c r="B16" s="5">
        <v>17000</v>
      </c>
      <c r="C16" s="1">
        <f t="shared" si="0"/>
        <v>0.30588235294117649</v>
      </c>
    </row>
    <row r="17" spans="2:3" x14ac:dyDescent="0.2">
      <c r="B17" s="5">
        <v>18000</v>
      </c>
      <c r="C17" s="1">
        <f t="shared" si="0"/>
        <v>0.28888888888888892</v>
      </c>
    </row>
    <row r="18" spans="2:3" x14ac:dyDescent="0.2">
      <c r="B18" s="5">
        <v>19000</v>
      </c>
      <c r="C18" s="1">
        <f t="shared" si="0"/>
        <v>0.27368421052631581</v>
      </c>
    </row>
    <row r="19" spans="2:3" x14ac:dyDescent="0.2">
      <c r="B19" s="5">
        <v>20000</v>
      </c>
      <c r="C19" s="1">
        <f t="shared" si="0"/>
        <v>0.26</v>
      </c>
    </row>
    <row r="20" spans="2:3" x14ac:dyDescent="0.2">
      <c r="B20" s="5">
        <v>21000</v>
      </c>
      <c r="C20" s="1">
        <f t="shared" si="0"/>
        <v>0.2476190476190476</v>
      </c>
    </row>
    <row r="21" spans="2:3" x14ac:dyDescent="0.2">
      <c r="B21" s="5">
        <v>22000</v>
      </c>
      <c r="C21" s="1">
        <f t="shared" si="0"/>
        <v>0.23636363636363636</v>
      </c>
    </row>
    <row r="22" spans="2:3" x14ac:dyDescent="0.2">
      <c r="B22" s="5">
        <v>23000</v>
      </c>
      <c r="C22" s="1">
        <f t="shared" si="0"/>
        <v>0.22608695652173913</v>
      </c>
    </row>
    <row r="23" spans="2:3" x14ac:dyDescent="0.2">
      <c r="B23" s="5">
        <v>24000</v>
      </c>
      <c r="C23" s="1">
        <f t="shared" si="0"/>
        <v>0.21666666666666667</v>
      </c>
    </row>
    <row r="24" spans="2:3" x14ac:dyDescent="0.2">
      <c r="B24" s="5">
        <v>25000</v>
      </c>
      <c r="C24" s="1">
        <f t="shared" si="0"/>
        <v>0.20799999999999999</v>
      </c>
    </row>
    <row r="25" spans="2:3" x14ac:dyDescent="0.2">
      <c r="B25" s="5">
        <v>26000</v>
      </c>
      <c r="C25" s="1">
        <f t="shared" si="0"/>
        <v>0.2</v>
      </c>
    </row>
    <row r="26" spans="2:3" x14ac:dyDescent="0.2">
      <c r="B26" s="5">
        <v>27000</v>
      </c>
      <c r="C26" s="1">
        <f t="shared" si="0"/>
        <v>0.19259259259259257</v>
      </c>
    </row>
    <row r="27" spans="2:3" x14ac:dyDescent="0.2">
      <c r="B27" s="5">
        <v>28000</v>
      </c>
      <c r="C27" s="1">
        <f t="shared" si="0"/>
        <v>0.18571428571428572</v>
      </c>
    </row>
    <row r="28" spans="2:3" x14ac:dyDescent="0.2">
      <c r="B28" s="5">
        <v>29000</v>
      </c>
      <c r="C28" s="1">
        <f t="shared" si="0"/>
        <v>0.1793103448275862</v>
      </c>
    </row>
    <row r="29" spans="2:3" x14ac:dyDescent="0.2">
      <c r="B29" s="5">
        <v>30000</v>
      </c>
      <c r="C29" s="1">
        <f t="shared" si="0"/>
        <v>0.17333333333333334</v>
      </c>
    </row>
    <row r="30" spans="2:3" x14ac:dyDescent="0.2">
      <c r="B30" s="5">
        <v>31000</v>
      </c>
      <c r="C30" s="1">
        <f t="shared" si="0"/>
        <v>0.16774193548387095</v>
      </c>
    </row>
    <row r="31" spans="2:3" x14ac:dyDescent="0.2">
      <c r="B31" s="5">
        <v>32000</v>
      </c>
      <c r="C31" s="1">
        <f t="shared" si="0"/>
        <v>0.16250000000000001</v>
      </c>
    </row>
    <row r="32" spans="2:3" x14ac:dyDescent="0.2">
      <c r="B32" s="5">
        <v>33000</v>
      </c>
      <c r="C32" s="1">
        <f t="shared" si="0"/>
        <v>0.15757575757575756</v>
      </c>
    </row>
    <row r="33" spans="2:3" x14ac:dyDescent="0.2">
      <c r="B33" s="5">
        <v>34000</v>
      </c>
      <c r="C33" s="1">
        <f t="shared" si="0"/>
        <v>0.15294117647058825</v>
      </c>
    </row>
    <row r="34" spans="2:3" x14ac:dyDescent="0.2">
      <c r="B34" s="5">
        <v>35000</v>
      </c>
      <c r="C34" s="1">
        <f t="shared" si="0"/>
        <v>0.14857142857142858</v>
      </c>
    </row>
    <row r="35" spans="2:3" x14ac:dyDescent="0.2">
      <c r="B35" s="5">
        <v>36000</v>
      </c>
      <c r="C35" s="1">
        <f t="shared" si="0"/>
        <v>0.14444444444444446</v>
      </c>
    </row>
    <row r="36" spans="2:3" x14ac:dyDescent="0.2">
      <c r="B36" s="5">
        <v>37000</v>
      </c>
      <c r="C36" s="1">
        <f t="shared" si="0"/>
        <v>0.14054054054054055</v>
      </c>
    </row>
    <row r="37" spans="2:3" x14ac:dyDescent="0.2">
      <c r="B37" s="5">
        <v>38000</v>
      </c>
      <c r="C37" s="1">
        <f t="shared" si="0"/>
        <v>0.1368421052631579</v>
      </c>
    </row>
    <row r="38" spans="2:3" x14ac:dyDescent="0.2">
      <c r="B38" s="5">
        <v>39000</v>
      </c>
      <c r="C38" s="1">
        <f t="shared" si="0"/>
        <v>0.13333333333333333</v>
      </c>
    </row>
    <row r="39" spans="2:3" x14ac:dyDescent="0.2">
      <c r="B39" s="5">
        <v>40000</v>
      </c>
      <c r="C39" s="1">
        <f t="shared" si="0"/>
        <v>0.13</v>
      </c>
    </row>
    <row r="40" spans="2:3" x14ac:dyDescent="0.2">
      <c r="B40" s="5">
        <v>41000</v>
      </c>
      <c r="C40" s="1">
        <f t="shared" si="0"/>
        <v>0.12682926829268293</v>
      </c>
    </row>
    <row r="41" spans="2:3" x14ac:dyDescent="0.2">
      <c r="B41" s="5">
        <v>42000</v>
      </c>
      <c r="C41" s="1">
        <f t="shared" si="0"/>
        <v>0.1238095238095238</v>
      </c>
    </row>
    <row r="42" spans="2:3" x14ac:dyDescent="0.2">
      <c r="B42" s="5">
        <v>43000</v>
      </c>
      <c r="C42" s="1">
        <f t="shared" si="0"/>
        <v>0.12093023255813953</v>
      </c>
    </row>
    <row r="43" spans="2:3" x14ac:dyDescent="0.2">
      <c r="B43" s="5">
        <v>44000</v>
      </c>
      <c r="C43" s="1">
        <f t="shared" si="0"/>
        <v>0.11818181818181818</v>
      </c>
    </row>
    <row r="44" spans="2:3" x14ac:dyDescent="0.2">
      <c r="B44" s="5">
        <v>45000</v>
      </c>
      <c r="C44" s="1">
        <f t="shared" si="0"/>
        <v>0.11555555555555556</v>
      </c>
    </row>
    <row r="45" spans="2:3" x14ac:dyDescent="0.2">
      <c r="B45" s="5">
        <v>46000</v>
      </c>
      <c r="C45" s="1">
        <f t="shared" si="0"/>
        <v>0.11304347826086956</v>
      </c>
    </row>
    <row r="46" spans="2:3" x14ac:dyDescent="0.2">
      <c r="B46" s="5">
        <v>47000</v>
      </c>
      <c r="C46" s="1">
        <f t="shared" si="0"/>
        <v>0.11063829787234043</v>
      </c>
    </row>
    <row r="47" spans="2:3" x14ac:dyDescent="0.2">
      <c r="B47" s="5">
        <v>48000</v>
      </c>
      <c r="C47" s="1">
        <f t="shared" si="0"/>
        <v>0.10833333333333334</v>
      </c>
    </row>
    <row r="48" spans="2:3" x14ac:dyDescent="0.2">
      <c r="B48" s="5">
        <v>49000</v>
      </c>
      <c r="C48" s="1">
        <f t="shared" si="0"/>
        <v>0.10612244897959185</v>
      </c>
    </row>
    <row r="49" spans="2:3" x14ac:dyDescent="0.2">
      <c r="B49" s="5">
        <v>50000</v>
      </c>
      <c r="C49" s="1">
        <f t="shared" si="0"/>
        <v>0.104</v>
      </c>
    </row>
    <row r="50" spans="2:3" x14ac:dyDescent="0.2">
      <c r="B50" s="5">
        <v>51000</v>
      </c>
      <c r="C50" s="1">
        <f t="shared" si="0"/>
        <v>0.10196078431372549</v>
      </c>
    </row>
    <row r="51" spans="2:3" x14ac:dyDescent="0.2">
      <c r="B51" s="5">
        <v>52000</v>
      </c>
      <c r="C51" s="1">
        <f t="shared" si="0"/>
        <v>0.1</v>
      </c>
    </row>
    <row r="52" spans="2:3" x14ac:dyDescent="0.2">
      <c r="B52" s="5">
        <v>53000</v>
      </c>
      <c r="C52" s="1">
        <f t="shared" si="0"/>
        <v>9.8113207547169803E-2</v>
      </c>
    </row>
    <row r="53" spans="2:3" x14ac:dyDescent="0.2">
      <c r="B53" s="5">
        <v>54000</v>
      </c>
      <c r="C53" s="1">
        <f t="shared" si="0"/>
        <v>9.6296296296296283E-2</v>
      </c>
    </row>
    <row r="54" spans="2:3" x14ac:dyDescent="0.2">
      <c r="B54" s="5">
        <v>55000</v>
      </c>
      <c r="C54" s="1">
        <f t="shared" si="0"/>
        <v>9.4545454545454558E-2</v>
      </c>
    </row>
    <row r="55" spans="2:3" x14ac:dyDescent="0.2">
      <c r="B55" s="5">
        <v>56000</v>
      </c>
      <c r="C55" s="1">
        <f t="shared" si="0"/>
        <v>9.285714285714286E-2</v>
      </c>
    </row>
    <row r="56" spans="2:3" x14ac:dyDescent="0.2">
      <c r="B56" s="5">
        <v>57000</v>
      </c>
      <c r="C56" s="1">
        <f t="shared" si="0"/>
        <v>9.1228070175438589E-2</v>
      </c>
    </row>
    <row r="57" spans="2:3" x14ac:dyDescent="0.2">
      <c r="B57" s="5">
        <v>58000</v>
      </c>
      <c r="C57" s="1">
        <f t="shared" si="0"/>
        <v>8.9655172413793102E-2</v>
      </c>
    </row>
    <row r="58" spans="2:3" x14ac:dyDescent="0.2">
      <c r="B58" s="5">
        <v>59000</v>
      </c>
      <c r="C58" s="1">
        <f t="shared" si="0"/>
        <v>8.8135593220338995E-2</v>
      </c>
    </row>
    <row r="59" spans="2:3" x14ac:dyDescent="0.2">
      <c r="B59" s="5">
        <v>60000</v>
      </c>
      <c r="C59" s="1">
        <f t="shared" si="0"/>
        <v>8.666666666666667E-2</v>
      </c>
    </row>
    <row r="60" spans="2:3" x14ac:dyDescent="0.2">
      <c r="B60" s="5">
        <v>61000</v>
      </c>
      <c r="C60" s="1">
        <f t="shared" si="0"/>
        <v>8.5245901639344257E-2</v>
      </c>
    </row>
    <row r="61" spans="2:3" x14ac:dyDescent="0.2">
      <c r="B61" s="5">
        <v>62000</v>
      </c>
      <c r="C61" s="1">
        <f t="shared" si="0"/>
        <v>8.3870967741935476E-2</v>
      </c>
    </row>
    <row r="62" spans="2:3" x14ac:dyDescent="0.2">
      <c r="B62" s="5">
        <v>63000</v>
      </c>
      <c r="C62" s="1">
        <f t="shared" si="0"/>
        <v>8.2539682539682552E-2</v>
      </c>
    </row>
    <row r="63" spans="2:3" x14ac:dyDescent="0.2">
      <c r="B63" s="5">
        <v>64000</v>
      </c>
      <c r="C63" s="1">
        <f t="shared" si="0"/>
        <v>8.1250000000000003E-2</v>
      </c>
    </row>
    <row r="64" spans="2:3" x14ac:dyDescent="0.2">
      <c r="B64" s="5">
        <v>65000</v>
      </c>
      <c r="C64" s="1">
        <f t="shared" si="0"/>
        <v>0.08</v>
      </c>
    </row>
    <row r="65" spans="2:3" x14ac:dyDescent="0.2">
      <c r="B65" s="5">
        <v>66000</v>
      </c>
      <c r="C65" s="1">
        <f t="shared" si="0"/>
        <v>7.8787878787878782E-2</v>
      </c>
    </row>
    <row r="66" spans="2:3" x14ac:dyDescent="0.2">
      <c r="B66" s="5">
        <v>67000</v>
      </c>
      <c r="C66" s="1">
        <f t="shared" si="0"/>
        <v>7.7611940298507459E-2</v>
      </c>
    </row>
    <row r="67" spans="2:3" x14ac:dyDescent="0.2">
      <c r="B67" s="5">
        <v>68000</v>
      </c>
      <c r="C67" s="1">
        <f t="shared" si="0"/>
        <v>7.6470588235294124E-2</v>
      </c>
    </row>
    <row r="68" spans="2:3" x14ac:dyDescent="0.2">
      <c r="B68" s="5">
        <v>69000</v>
      </c>
      <c r="C68" s="1">
        <f t="shared" si="0"/>
        <v>7.5362318840579715E-2</v>
      </c>
    </row>
    <row r="69" spans="2:3" x14ac:dyDescent="0.2">
      <c r="B69" s="5">
        <v>70000</v>
      </c>
      <c r="C69" s="1">
        <f t="shared" ref="C69:C89" si="1">100/(B69/52)</f>
        <v>7.4285714285714288E-2</v>
      </c>
    </row>
    <row r="70" spans="2:3" x14ac:dyDescent="0.2">
      <c r="B70" s="5">
        <v>71000</v>
      </c>
      <c r="C70" s="1">
        <f t="shared" si="1"/>
        <v>7.3239436619718309E-2</v>
      </c>
    </row>
    <row r="71" spans="2:3" x14ac:dyDescent="0.2">
      <c r="B71" s="5">
        <v>72000</v>
      </c>
      <c r="C71" s="1">
        <f t="shared" si="1"/>
        <v>7.2222222222222229E-2</v>
      </c>
    </row>
    <row r="72" spans="2:3" x14ac:dyDescent="0.2">
      <c r="B72" s="5">
        <v>73000</v>
      </c>
      <c r="C72" s="1">
        <f t="shared" si="1"/>
        <v>7.1232876712328766E-2</v>
      </c>
    </row>
    <row r="73" spans="2:3" x14ac:dyDescent="0.2">
      <c r="B73" s="5">
        <v>74000</v>
      </c>
      <c r="C73" s="1">
        <f t="shared" si="1"/>
        <v>7.0270270270270274E-2</v>
      </c>
    </row>
    <row r="74" spans="2:3" x14ac:dyDescent="0.2">
      <c r="B74" s="5">
        <v>75000</v>
      </c>
      <c r="C74" s="1">
        <f t="shared" si="1"/>
        <v>6.933333333333333E-2</v>
      </c>
    </row>
    <row r="75" spans="2:3" x14ac:dyDescent="0.2">
      <c r="B75" s="5">
        <v>76000</v>
      </c>
      <c r="C75" s="1">
        <f t="shared" si="1"/>
        <v>6.8421052631578952E-2</v>
      </c>
    </row>
    <row r="76" spans="2:3" x14ac:dyDescent="0.2">
      <c r="B76" s="5">
        <v>77000</v>
      </c>
      <c r="C76" s="1">
        <f t="shared" si="1"/>
        <v>6.7532467532467541E-2</v>
      </c>
    </row>
    <row r="77" spans="2:3" x14ac:dyDescent="0.2">
      <c r="B77" s="5">
        <v>78000</v>
      </c>
      <c r="C77" s="1">
        <f t="shared" si="1"/>
        <v>6.6666666666666666E-2</v>
      </c>
    </row>
    <row r="78" spans="2:3" x14ac:dyDescent="0.2">
      <c r="B78" s="5">
        <v>79000</v>
      </c>
      <c r="C78" s="1">
        <f t="shared" si="1"/>
        <v>6.5822784810126586E-2</v>
      </c>
    </row>
    <row r="79" spans="2:3" x14ac:dyDescent="0.2">
      <c r="B79" s="5">
        <v>80000</v>
      </c>
      <c r="C79" s="1">
        <f t="shared" si="1"/>
        <v>6.5000000000000002E-2</v>
      </c>
    </row>
    <row r="80" spans="2:3" x14ac:dyDescent="0.2">
      <c r="B80" s="5">
        <v>81000</v>
      </c>
      <c r="C80" s="1">
        <f t="shared" si="1"/>
        <v>6.4197530864197536E-2</v>
      </c>
    </row>
    <row r="81" spans="2:3" x14ac:dyDescent="0.2">
      <c r="B81" s="5">
        <v>82000</v>
      </c>
      <c r="C81" s="1">
        <f t="shared" si="1"/>
        <v>6.3414634146341464E-2</v>
      </c>
    </row>
    <row r="82" spans="2:3" x14ac:dyDescent="0.2">
      <c r="B82" s="5">
        <v>83000</v>
      </c>
      <c r="C82" s="1">
        <f t="shared" si="1"/>
        <v>6.2650602409638559E-2</v>
      </c>
    </row>
    <row r="83" spans="2:3" x14ac:dyDescent="0.2">
      <c r="B83" s="5">
        <v>84000</v>
      </c>
      <c r="C83" s="1">
        <f t="shared" si="1"/>
        <v>6.19047619047619E-2</v>
      </c>
    </row>
    <row r="84" spans="2:3" x14ac:dyDescent="0.2">
      <c r="B84" s="5">
        <v>85000</v>
      </c>
      <c r="C84" s="1">
        <f t="shared" si="1"/>
        <v>6.1176470588235297E-2</v>
      </c>
    </row>
    <row r="85" spans="2:3" x14ac:dyDescent="0.2">
      <c r="B85" s="5">
        <v>86000</v>
      </c>
      <c r="C85" s="1">
        <f t="shared" si="1"/>
        <v>6.0465116279069767E-2</v>
      </c>
    </row>
    <row r="86" spans="2:3" x14ac:dyDescent="0.2">
      <c r="B86" s="5">
        <v>87000</v>
      </c>
      <c r="C86" s="1">
        <f t="shared" si="1"/>
        <v>5.9770114942528735E-2</v>
      </c>
    </row>
    <row r="87" spans="2:3" x14ac:dyDescent="0.2">
      <c r="B87" s="5">
        <v>88000</v>
      </c>
      <c r="C87" s="1">
        <f t="shared" si="1"/>
        <v>5.909090909090909E-2</v>
      </c>
    </row>
    <row r="88" spans="2:3" x14ac:dyDescent="0.2">
      <c r="B88" s="5">
        <v>89000</v>
      </c>
      <c r="C88" s="1">
        <f t="shared" si="1"/>
        <v>5.8426966292134834E-2</v>
      </c>
    </row>
    <row r="89" spans="2:3" x14ac:dyDescent="0.2">
      <c r="B89" s="5">
        <v>90000</v>
      </c>
      <c r="C89" s="1">
        <f t="shared" si="1"/>
        <v>5.7777777777777782E-2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income deciles - 2018-19</vt:lpstr>
      <vt:lpstr>income deciles - 2019-20</vt:lpstr>
      <vt:lpstr>Penalty as % of income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Neidle</dc:creator>
  <cp:lastModifiedBy>Dan Neidle</cp:lastModifiedBy>
  <dcterms:created xsi:type="dcterms:W3CDTF">2022-11-09T10:50:34Z</dcterms:created>
  <dcterms:modified xsi:type="dcterms:W3CDTF">2023-03-09T13:25:06Z</dcterms:modified>
</cp:coreProperties>
</file>