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neidle/Dropbox/Dan dropbox files/tax policy associates/football agents/"/>
    </mc:Choice>
  </mc:AlternateContent>
  <xr:revisionPtr revIDLastSave="0" documentId="13_ncr:1_{E82F6668-400D-C849-AD29-1DDC43C947C0}" xr6:coauthVersionLast="47" xr6:coauthVersionMax="47" xr10:uidLastSave="{00000000-0000-0000-0000-000000000000}"/>
  <bookViews>
    <workbookView xWindow="0" yWindow="1000" windowWidth="34560" windowHeight="21100" activeTab="4" xr2:uid="{7715454D-5248-1D41-BE3C-6BCBC0CF1F6D}"/>
  </bookViews>
  <sheets>
    <sheet name="Summary" sheetId="11" r:id="rId1"/>
    <sheet name="Assumptions" sheetId="15" r:id="rId2"/>
    <sheet name="2019 calculations" sheetId="9" r:id="rId3"/>
    <sheet name="2020 calculations" sheetId="7" r:id="rId4"/>
    <sheet name="2021 calculations" sheetId="1" r:id="rId5"/>
    <sheet name="2019 transaction data" sheetId="8" r:id="rId6"/>
    <sheet name="2020 transaction data" sheetId="5" r:id="rId7"/>
    <sheet name="2021 transaction data" sheetId="3" r:id="rId8"/>
  </sheets>
  <definedNames>
    <definedName name="_xlnm._FilterDatabase" localSheetId="2" hidden="1">'2019 calculations'!$A$1:$H$21</definedName>
    <definedName name="_xlnm._FilterDatabase" localSheetId="5" hidden="1">'2019 transaction data'!$A$1:$H$192</definedName>
    <definedName name="_xlnm._FilterDatabase" localSheetId="3" hidden="1">'2020 calculations'!$A$1:$H$21</definedName>
    <definedName name="_xlnm._FilterDatabase" localSheetId="6" hidden="1">'2020 transaction data'!$A$1:$H$186</definedName>
    <definedName name="_xlnm._FilterDatabase" localSheetId="4" hidden="1">'2021 calculations'!$A$1:$H$21</definedName>
    <definedName name="_xlnm._FilterDatabase" localSheetId="7" hidden="1">'2021 transaction data'!$A$1:$H$194</definedName>
    <definedName name="_xlnm._FilterDatabase" localSheetId="0" hidden="1">Summary!$B$5:$D$12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8" l="1" a="1"/>
  <c r="I3" i="8" s="1"/>
  <c r="I4" i="8" a="1"/>
  <c r="I4" i="8" s="1"/>
  <c r="I5" i="8" a="1"/>
  <c r="I5" i="8" s="1"/>
  <c r="I6" i="8" a="1"/>
  <c r="I6" i="8" s="1"/>
  <c r="I7" i="8" a="1"/>
  <c r="I7" i="8" s="1"/>
  <c r="I8" i="8" a="1"/>
  <c r="I8" i="8" s="1"/>
  <c r="I9" i="8" a="1"/>
  <c r="I9" i="8" s="1"/>
  <c r="I10" i="8" a="1"/>
  <c r="I10" i="8" s="1"/>
  <c r="I11" i="8" a="1"/>
  <c r="I11" i="8" s="1"/>
  <c r="I12" i="8" a="1"/>
  <c r="I12" i="8" s="1"/>
  <c r="I13" i="8" a="1"/>
  <c r="I13" i="8" s="1"/>
  <c r="I14" i="8" a="1"/>
  <c r="I14" i="8" s="1"/>
  <c r="I15" i="8" a="1"/>
  <c r="I15" i="8" s="1"/>
  <c r="I16" i="8" a="1"/>
  <c r="I16" i="8" s="1"/>
  <c r="I17" i="8" a="1"/>
  <c r="I17" i="8" s="1"/>
  <c r="I18" i="8" a="1"/>
  <c r="I18" i="8" s="1"/>
  <c r="I19" i="8" a="1"/>
  <c r="I19" i="8" s="1"/>
  <c r="I20" i="8" a="1"/>
  <c r="I20" i="8" s="1"/>
  <c r="I21" i="8" a="1"/>
  <c r="I21" i="8" s="1"/>
  <c r="I22" i="8" a="1"/>
  <c r="I22" i="8" s="1"/>
  <c r="I23" i="8" a="1"/>
  <c r="I23" i="8" s="1"/>
  <c r="I24" i="8" a="1"/>
  <c r="I24" i="8" s="1"/>
  <c r="I25" i="8" a="1"/>
  <c r="I25" i="8" s="1"/>
  <c r="I26" i="8" a="1"/>
  <c r="I26" i="8" s="1"/>
  <c r="I27" i="8" a="1"/>
  <c r="I27" i="8" s="1"/>
  <c r="I28" i="8" a="1"/>
  <c r="I28" i="8" s="1"/>
  <c r="I29" i="8" a="1"/>
  <c r="I29" i="8" s="1"/>
  <c r="I30" i="8" a="1"/>
  <c r="I30" i="8" s="1"/>
  <c r="I31" i="8" a="1"/>
  <c r="I31" i="8" s="1"/>
  <c r="I32" i="8" a="1"/>
  <c r="I32" i="8" s="1"/>
  <c r="I33" i="8" a="1"/>
  <c r="I33" i="8" s="1"/>
  <c r="I34" i="8" a="1"/>
  <c r="I34" i="8" s="1"/>
  <c r="I35" i="8" a="1"/>
  <c r="I35" i="8" s="1"/>
  <c r="I36" i="8" a="1"/>
  <c r="I36" i="8" s="1"/>
  <c r="I37" i="8" a="1"/>
  <c r="I37" i="8" s="1"/>
  <c r="I38" i="8" a="1"/>
  <c r="I38" i="8" s="1"/>
  <c r="I39" i="8" a="1"/>
  <c r="I39" i="8" s="1"/>
  <c r="I40" i="8" a="1"/>
  <c r="I40" i="8" s="1"/>
  <c r="I41" i="8" a="1"/>
  <c r="I41" i="8" s="1"/>
  <c r="I42" i="8" a="1"/>
  <c r="I42" i="8" s="1"/>
  <c r="I43" i="8" a="1"/>
  <c r="I43" i="8" s="1"/>
  <c r="I44" i="8" a="1"/>
  <c r="I44" i="8" s="1"/>
  <c r="I45" i="8" a="1"/>
  <c r="I45" i="8" s="1"/>
  <c r="I46" i="8" a="1"/>
  <c r="I46" i="8" s="1"/>
  <c r="I47" i="8" a="1"/>
  <c r="I47" i="8" s="1"/>
  <c r="I48" i="8" a="1"/>
  <c r="I48" i="8" s="1"/>
  <c r="I49" i="8" a="1"/>
  <c r="I49" i="8" s="1"/>
  <c r="I50" i="8" a="1"/>
  <c r="I50" i="8" s="1"/>
  <c r="I51" i="8" a="1"/>
  <c r="I51" i="8" s="1"/>
  <c r="I52" i="8" a="1"/>
  <c r="I52" i="8" s="1"/>
  <c r="I53" i="8" a="1"/>
  <c r="I53" i="8" s="1"/>
  <c r="I54" i="8" a="1"/>
  <c r="I54" i="8"/>
  <c r="I55" i="8" a="1"/>
  <c r="I55" i="8" s="1"/>
  <c r="I56" i="8" a="1"/>
  <c r="I56" i="8" s="1"/>
  <c r="I57" i="8" a="1"/>
  <c r="I57" i="8" s="1"/>
  <c r="I58" i="8" a="1"/>
  <c r="I58" i="8" s="1"/>
  <c r="I59" i="8" a="1"/>
  <c r="I59" i="8" s="1"/>
  <c r="I60" i="8" a="1"/>
  <c r="I60" i="8" s="1"/>
  <c r="I61" i="8" a="1"/>
  <c r="I61" i="8" s="1"/>
  <c r="I62" i="8" a="1"/>
  <c r="I62" i="8" s="1"/>
  <c r="I63" i="8" a="1"/>
  <c r="I63" i="8" s="1"/>
  <c r="I64" i="8" a="1"/>
  <c r="I64" i="8" s="1"/>
  <c r="I65" i="8" a="1"/>
  <c r="I65" i="8" s="1"/>
  <c r="I66" i="8" a="1"/>
  <c r="I66" i="8" s="1"/>
  <c r="I67" i="8" a="1"/>
  <c r="I67" i="8" s="1"/>
  <c r="I68" i="8" a="1"/>
  <c r="I68" i="8" s="1"/>
  <c r="I69" i="8" a="1"/>
  <c r="I69" i="8" s="1"/>
  <c r="I70" i="8" a="1"/>
  <c r="I70" i="8" s="1"/>
  <c r="I71" i="8" a="1"/>
  <c r="I71" i="8" s="1"/>
  <c r="I72" i="8" a="1"/>
  <c r="I72" i="8" s="1"/>
  <c r="I73" i="8" a="1"/>
  <c r="I73" i="8" s="1"/>
  <c r="I74" i="8" a="1"/>
  <c r="I74" i="8" s="1"/>
  <c r="I75" i="8" a="1"/>
  <c r="I75" i="8" s="1"/>
  <c r="I76" i="8" a="1"/>
  <c r="I76" i="8" s="1"/>
  <c r="I77" i="8" a="1"/>
  <c r="I77" i="8" s="1"/>
  <c r="I78" i="8" a="1"/>
  <c r="I78" i="8" s="1"/>
  <c r="I79" i="8" a="1"/>
  <c r="I79" i="8" s="1"/>
  <c r="I80" i="8" a="1"/>
  <c r="I80" i="8" s="1"/>
  <c r="I81" i="8" a="1"/>
  <c r="I81" i="8" s="1"/>
  <c r="I82" i="8" a="1"/>
  <c r="I82" i="8" s="1"/>
  <c r="I83" i="8" a="1"/>
  <c r="I83" i="8" s="1"/>
  <c r="I84" i="8" a="1"/>
  <c r="I84" i="8" s="1"/>
  <c r="I85" i="8" a="1"/>
  <c r="I85" i="8"/>
  <c r="I86" i="8" a="1"/>
  <c r="I86" i="8" s="1"/>
  <c r="I87" i="8" a="1"/>
  <c r="I87" i="8" s="1"/>
  <c r="I88" i="8" a="1"/>
  <c r="I88" i="8" s="1"/>
  <c r="I89" i="8" a="1"/>
  <c r="I89" i="8" s="1"/>
  <c r="I90" i="8" a="1"/>
  <c r="I90" i="8" s="1"/>
  <c r="I91" i="8" a="1"/>
  <c r="I91" i="8" s="1"/>
  <c r="I92" i="8" a="1"/>
  <c r="I92" i="8" s="1"/>
  <c r="I93" i="8" a="1"/>
  <c r="I93" i="8" s="1"/>
  <c r="I94" i="8" a="1"/>
  <c r="I94" i="8"/>
  <c r="I95" i="8" a="1"/>
  <c r="I95" i="8" s="1"/>
  <c r="I96" i="8" a="1"/>
  <c r="I96" i="8" s="1"/>
  <c r="I97" i="8" a="1"/>
  <c r="I97" i="8" s="1"/>
  <c r="I98" i="8" a="1"/>
  <c r="I98" i="8" s="1"/>
  <c r="I99" i="8" a="1"/>
  <c r="I99" i="8" s="1"/>
  <c r="I100" i="8" a="1"/>
  <c r="I100" i="8"/>
  <c r="I101" i="8" a="1"/>
  <c r="I101" i="8" s="1"/>
  <c r="I102" i="8" a="1"/>
  <c r="I102" i="8" s="1"/>
  <c r="I103" i="8" a="1"/>
  <c r="I103" i="8" s="1"/>
  <c r="I104" i="8" a="1"/>
  <c r="I104" i="8" s="1"/>
  <c r="I105" i="8" a="1"/>
  <c r="I105" i="8" s="1"/>
  <c r="I106" i="8" a="1"/>
  <c r="I106" i="8" s="1"/>
  <c r="I107" i="8" a="1"/>
  <c r="I107" i="8" s="1"/>
  <c r="I108" i="8" a="1"/>
  <c r="I108" i="8" s="1"/>
  <c r="I109" i="8" a="1"/>
  <c r="I109" i="8" s="1"/>
  <c r="I110" i="8" a="1"/>
  <c r="I110" i="8"/>
  <c r="I111" i="8" a="1"/>
  <c r="I111" i="8" s="1"/>
  <c r="I112" i="8" a="1"/>
  <c r="I112" i="8"/>
  <c r="I113" i="8" a="1"/>
  <c r="I113" i="8" s="1"/>
  <c r="I114" i="8" a="1"/>
  <c r="I114" i="8" s="1"/>
  <c r="I115" i="8" a="1"/>
  <c r="I115" i="8" s="1"/>
  <c r="I116" i="8" a="1"/>
  <c r="I116" i="8" s="1"/>
  <c r="I117" i="8" a="1"/>
  <c r="I117" i="8" s="1"/>
  <c r="I118" i="8" a="1"/>
  <c r="I118" i="8" s="1"/>
  <c r="I119" i="8" a="1"/>
  <c r="I119" i="8" s="1"/>
  <c r="I120" i="8" a="1"/>
  <c r="I120" i="8" s="1"/>
  <c r="I121" i="8" a="1"/>
  <c r="I121" i="8" s="1"/>
  <c r="I122" i="8" a="1"/>
  <c r="I122" i="8" s="1"/>
  <c r="I123" i="8" a="1"/>
  <c r="I123" i="8" s="1"/>
  <c r="I124" i="8" a="1"/>
  <c r="I124" i="8" s="1"/>
  <c r="I125" i="8" a="1"/>
  <c r="I125" i="8" s="1"/>
  <c r="I126" i="8" a="1"/>
  <c r="I126" i="8" s="1"/>
  <c r="I127" i="8" a="1"/>
  <c r="I127" i="8" s="1"/>
  <c r="I128" i="8" a="1"/>
  <c r="I128" i="8" s="1"/>
  <c r="I129" i="8" a="1"/>
  <c r="I129" i="8" s="1"/>
  <c r="I130" i="8" a="1"/>
  <c r="I130" i="8" s="1"/>
  <c r="I131" i="8" a="1"/>
  <c r="I131" i="8" s="1"/>
  <c r="I132" i="8" a="1"/>
  <c r="I132" i="8" s="1"/>
  <c r="I133" i="8" a="1"/>
  <c r="I133" i="8" s="1"/>
  <c r="I134" i="8" a="1"/>
  <c r="I134" i="8" s="1"/>
  <c r="I135" i="8" a="1"/>
  <c r="I135" i="8" s="1"/>
  <c r="I136" i="8" a="1"/>
  <c r="I136" i="8" s="1"/>
  <c r="I137" i="8" a="1"/>
  <c r="I137" i="8" s="1"/>
  <c r="I138" i="8" a="1"/>
  <c r="I138" i="8" s="1"/>
  <c r="I139" i="8" a="1"/>
  <c r="I139" i="8" s="1"/>
  <c r="I140" i="8" a="1"/>
  <c r="I140" i="8" s="1"/>
  <c r="I141" i="8" a="1"/>
  <c r="I141" i="8" s="1"/>
  <c r="I142" i="8" a="1"/>
  <c r="I142" i="8" s="1"/>
  <c r="I143" i="8" a="1"/>
  <c r="I143" i="8" s="1"/>
  <c r="I144" i="8" a="1"/>
  <c r="I144" i="8" s="1"/>
  <c r="I145" i="8" a="1"/>
  <c r="I145" i="8"/>
  <c r="I146" i="8" a="1"/>
  <c r="I146" i="8" s="1"/>
  <c r="I147" i="8" a="1"/>
  <c r="I147" i="8" s="1"/>
  <c r="I148" i="8" a="1"/>
  <c r="I148" i="8" s="1"/>
  <c r="I149" i="8" a="1"/>
  <c r="I149" i="8" s="1"/>
  <c r="I150" i="8" a="1"/>
  <c r="I150" i="8" s="1"/>
  <c r="I151" i="8" a="1"/>
  <c r="I151" i="8" s="1"/>
  <c r="I152" i="8" a="1"/>
  <c r="I152" i="8" s="1"/>
  <c r="I153" i="8" a="1"/>
  <c r="I153" i="8" s="1"/>
  <c r="I154" i="8" a="1"/>
  <c r="I154" i="8" s="1"/>
  <c r="I155" i="8" a="1"/>
  <c r="I155" i="8" s="1"/>
  <c r="I156" i="8" a="1"/>
  <c r="I156" i="8" s="1"/>
  <c r="I157" i="8" a="1"/>
  <c r="I157" i="8" s="1"/>
  <c r="I158" i="8" a="1"/>
  <c r="I158" i="8" s="1"/>
  <c r="I159" i="8" a="1"/>
  <c r="I159" i="8" s="1"/>
  <c r="I160" i="8" a="1"/>
  <c r="I160" i="8" s="1"/>
  <c r="I161" i="8" a="1"/>
  <c r="I161" i="8" s="1"/>
  <c r="I162" i="8" a="1"/>
  <c r="I162" i="8" s="1"/>
  <c r="I163" i="8" a="1"/>
  <c r="I163" i="8" s="1"/>
  <c r="I164" i="8" a="1"/>
  <c r="I164" i="8" s="1"/>
  <c r="I165" i="8" a="1"/>
  <c r="I165" i="8" s="1"/>
  <c r="I166" i="8" a="1"/>
  <c r="I166" i="8" s="1"/>
  <c r="I167" i="8" a="1"/>
  <c r="I167" i="8" s="1"/>
  <c r="I168" i="8" a="1"/>
  <c r="I168" i="8" s="1"/>
  <c r="I169" i="8" a="1"/>
  <c r="I169" i="8" s="1"/>
  <c r="I170" i="8" a="1"/>
  <c r="I170" i="8" s="1"/>
  <c r="I171" i="8" a="1"/>
  <c r="I171" i="8" s="1"/>
  <c r="I172" i="8" a="1"/>
  <c r="I172" i="8" s="1"/>
  <c r="I173" i="8" a="1"/>
  <c r="I173" i="8" s="1"/>
  <c r="I174" i="8" a="1"/>
  <c r="I174" i="8" s="1"/>
  <c r="I175" i="8" a="1"/>
  <c r="I175" i="8" s="1"/>
  <c r="I176" i="8" a="1"/>
  <c r="I176" i="8" s="1"/>
  <c r="I177" i="8" a="1"/>
  <c r="I177" i="8" s="1"/>
  <c r="I178" i="8" a="1"/>
  <c r="I178" i="8" s="1"/>
  <c r="I179" i="8" a="1"/>
  <c r="I179" i="8" s="1"/>
  <c r="I180" i="8" a="1"/>
  <c r="I180" i="8" s="1"/>
  <c r="I181" i="8" a="1"/>
  <c r="I181" i="8" s="1"/>
  <c r="I182" i="8" a="1"/>
  <c r="I182" i="8" s="1"/>
  <c r="I183" i="8" a="1"/>
  <c r="I183" i="8" s="1"/>
  <c r="I184" i="8" a="1"/>
  <c r="I184" i="8" s="1"/>
  <c r="I185" i="8" a="1"/>
  <c r="I185" i="8" s="1"/>
  <c r="I186" i="8" a="1"/>
  <c r="I186" i="8" s="1"/>
  <c r="I187" i="8" a="1"/>
  <c r="I187" i="8" s="1"/>
  <c r="I188" i="8" a="1"/>
  <c r="I188" i="8" s="1"/>
  <c r="I189" i="8" a="1"/>
  <c r="I189" i="8" s="1"/>
  <c r="I190" i="8" a="1"/>
  <c r="I190" i="8" s="1"/>
  <c r="I191" i="8" a="1"/>
  <c r="I191" i="8" s="1"/>
  <c r="I192" i="8" a="1"/>
  <c r="I192" i="8" s="1"/>
  <c r="I193" i="8" a="1"/>
  <c r="I193" i="8" s="1"/>
  <c r="I194" i="8" a="1"/>
  <c r="I194" i="8" s="1"/>
  <c r="I195" i="8" a="1"/>
  <c r="I195" i="8" s="1"/>
  <c r="I196" i="8" a="1"/>
  <c r="I196" i="8" s="1"/>
  <c r="I197" i="8" a="1"/>
  <c r="I197" i="8" s="1"/>
  <c r="I198" i="8" a="1"/>
  <c r="I198" i="8" s="1"/>
  <c r="I199" i="8" a="1"/>
  <c r="I199" i="8" s="1"/>
  <c r="I200" i="8" a="1"/>
  <c r="I200" i="8" s="1"/>
  <c r="I201" i="8" a="1"/>
  <c r="I201" i="8" s="1"/>
  <c r="I202" i="8" a="1"/>
  <c r="I202" i="8" s="1"/>
  <c r="I203" i="8" a="1"/>
  <c r="I203" i="8" s="1"/>
  <c r="I204" i="8" a="1"/>
  <c r="I204" i="8" s="1"/>
  <c r="I205" i="8" a="1"/>
  <c r="I205" i="8" s="1"/>
  <c r="I206" i="8" a="1"/>
  <c r="I206" i="8" s="1"/>
  <c r="I207" i="8" a="1"/>
  <c r="I207" i="8" s="1"/>
  <c r="I208" i="8" a="1"/>
  <c r="I208" i="8" s="1"/>
  <c r="I209" i="8" a="1"/>
  <c r="I209" i="8" s="1"/>
  <c r="I210" i="8" a="1"/>
  <c r="I210" i="8" s="1"/>
  <c r="I211" i="8" a="1"/>
  <c r="I211" i="8" s="1"/>
  <c r="I212" i="8" a="1"/>
  <c r="I212" i="8" s="1"/>
  <c r="I213" i="8" a="1"/>
  <c r="I213" i="8" s="1"/>
  <c r="I214" i="8" a="1"/>
  <c r="I214" i="8" s="1"/>
  <c r="I215" i="8" a="1"/>
  <c r="I215" i="8"/>
  <c r="I216" i="8" a="1"/>
  <c r="I216" i="8" s="1"/>
  <c r="I217" i="8" a="1"/>
  <c r="I217" i="8" s="1"/>
  <c r="I218" i="8" a="1"/>
  <c r="I218" i="8" s="1"/>
  <c r="I219" i="8" a="1"/>
  <c r="I219" i="8" s="1"/>
  <c r="I220" i="8" a="1"/>
  <c r="I220" i="8" s="1"/>
  <c r="I221" i="8" a="1"/>
  <c r="I221" i="8" s="1"/>
  <c r="I222" i="8" a="1"/>
  <c r="I222" i="8" s="1"/>
  <c r="I223" i="8" a="1"/>
  <c r="I223" i="8" s="1"/>
  <c r="I224" i="8" a="1"/>
  <c r="I224" i="8" s="1"/>
  <c r="I225" i="8" a="1"/>
  <c r="I225" i="8" s="1"/>
  <c r="I226" i="8" a="1"/>
  <c r="I226" i="8" s="1"/>
  <c r="I227" i="8" a="1"/>
  <c r="I227" i="8" s="1"/>
  <c r="I228" i="8" a="1"/>
  <c r="I228" i="8" s="1"/>
  <c r="I229" i="8" a="1"/>
  <c r="I229" i="8" s="1"/>
  <c r="I230" i="8" a="1"/>
  <c r="I230" i="8" s="1"/>
  <c r="I231" i="8" a="1"/>
  <c r="I231" i="8" s="1"/>
  <c r="I232" i="8" a="1"/>
  <c r="I232" i="8" s="1"/>
  <c r="I233" i="8" a="1"/>
  <c r="I233" i="8" s="1"/>
  <c r="I234" i="8" a="1"/>
  <c r="I234" i="8" s="1"/>
  <c r="I235" i="8" a="1"/>
  <c r="I235" i="8" s="1"/>
  <c r="I236" i="8" a="1"/>
  <c r="I236" i="8" s="1"/>
  <c r="I237" i="8" a="1"/>
  <c r="I237" i="8" s="1"/>
  <c r="I238" i="8" a="1"/>
  <c r="I238" i="8" s="1"/>
  <c r="I239" i="8" a="1"/>
  <c r="I239" i="8" s="1"/>
  <c r="I240" i="8" a="1"/>
  <c r="I240" i="8"/>
  <c r="I241" i="8" a="1"/>
  <c r="I241" i="8" s="1"/>
  <c r="I242" i="8" a="1"/>
  <c r="I242" i="8" s="1"/>
  <c r="I243" i="8" a="1"/>
  <c r="I243" i="8" s="1"/>
  <c r="I244" i="8" a="1"/>
  <c r="I244" i="8" s="1"/>
  <c r="I245" i="8" a="1"/>
  <c r="I245" i="8" s="1"/>
  <c r="I246" i="8" a="1"/>
  <c r="I246" i="8" s="1"/>
  <c r="I247" i="8" a="1"/>
  <c r="I247" i="8" s="1"/>
  <c r="I248" i="8" a="1"/>
  <c r="I248" i="8" s="1"/>
  <c r="I249" i="8" a="1"/>
  <c r="I249" i="8"/>
  <c r="I250" i="8" a="1"/>
  <c r="I250" i="8" s="1"/>
  <c r="I251" i="8" a="1"/>
  <c r="I251" i="8" s="1"/>
  <c r="I252" i="8" a="1"/>
  <c r="I252" i="8" s="1"/>
  <c r="I253" i="8" a="1"/>
  <c r="I253" i="8" s="1"/>
  <c r="I254" i="8" a="1"/>
  <c r="I254" i="8" s="1"/>
  <c r="I255" i="8" a="1"/>
  <c r="I255" i="8" s="1"/>
  <c r="I256" i="8" a="1"/>
  <c r="I256" i="8" s="1"/>
  <c r="I257" i="8" a="1"/>
  <c r="I257" i="8" s="1"/>
  <c r="I258" i="8" a="1"/>
  <c r="I258" i="8" s="1"/>
  <c r="I259" i="8" a="1"/>
  <c r="I259" i="8" s="1"/>
  <c r="I260" i="8" a="1"/>
  <c r="I260" i="8" s="1"/>
  <c r="I261" i="8" a="1"/>
  <c r="I261" i="8" s="1"/>
  <c r="I262" i="8" a="1"/>
  <c r="I262" i="8" s="1"/>
  <c r="I263" i="8" a="1"/>
  <c r="I263" i="8" s="1"/>
  <c r="I264" i="8" a="1"/>
  <c r="I264" i="8" s="1"/>
  <c r="I265" i="8" a="1"/>
  <c r="I265" i="8" s="1"/>
  <c r="I266" i="8" a="1"/>
  <c r="I266" i="8" s="1"/>
  <c r="I267" i="8" a="1"/>
  <c r="I267" i="8" s="1"/>
  <c r="I268" i="8" a="1"/>
  <c r="I268" i="8" s="1"/>
  <c r="I269" i="8" a="1"/>
  <c r="I269" i="8" s="1"/>
  <c r="I270" i="8" a="1"/>
  <c r="I270" i="8" s="1"/>
  <c r="I271" i="8" a="1"/>
  <c r="I271" i="8" s="1"/>
  <c r="I272" i="8" a="1"/>
  <c r="I272" i="8" s="1"/>
  <c r="I273" i="8" a="1"/>
  <c r="I273" i="8" s="1"/>
  <c r="I274" i="8" a="1"/>
  <c r="I274" i="8" s="1"/>
  <c r="I275" i="8" a="1"/>
  <c r="I275" i="8" s="1"/>
  <c r="I276" i="8" a="1"/>
  <c r="I276" i="8" s="1"/>
  <c r="I277" i="8" a="1"/>
  <c r="I277" i="8" s="1"/>
  <c r="I278" i="8" a="1"/>
  <c r="I278" i="8" s="1"/>
  <c r="I279" i="8" a="1"/>
  <c r="I279" i="8" s="1"/>
  <c r="I280" i="8" a="1"/>
  <c r="I280" i="8" s="1"/>
  <c r="I281" i="8" a="1"/>
  <c r="I281" i="8" s="1"/>
  <c r="I282" i="8" a="1"/>
  <c r="I282" i="8" s="1"/>
  <c r="I283" i="8" a="1"/>
  <c r="I283" i="8" s="1"/>
  <c r="I284" i="8" a="1"/>
  <c r="I284" i="8" s="1"/>
  <c r="I285" i="8" a="1"/>
  <c r="I285" i="8" s="1"/>
  <c r="I286" i="8" a="1"/>
  <c r="I286" i="8" s="1"/>
  <c r="I287" i="8" a="1"/>
  <c r="I287" i="8" s="1"/>
  <c r="I288" i="8" a="1"/>
  <c r="I288" i="8" s="1"/>
  <c r="I289" i="8" a="1"/>
  <c r="I289" i="8" s="1"/>
  <c r="I290" i="8" a="1"/>
  <c r="I290" i="8" s="1"/>
  <c r="I291" i="8" a="1"/>
  <c r="I291" i="8" s="1"/>
  <c r="I292" i="8" a="1"/>
  <c r="I292" i="8" s="1"/>
  <c r="I293" i="8" a="1"/>
  <c r="I293" i="8" s="1"/>
  <c r="I294" i="8" a="1"/>
  <c r="I294" i="8" s="1"/>
  <c r="I295" i="8" a="1"/>
  <c r="I295" i="8" s="1"/>
  <c r="I296" i="8" a="1"/>
  <c r="I296" i="8" s="1"/>
  <c r="I297" i="8" a="1"/>
  <c r="I297" i="8" s="1"/>
  <c r="I298" i="8" a="1"/>
  <c r="I298" i="8" s="1"/>
  <c r="I299" i="8" a="1"/>
  <c r="I299" i="8" s="1"/>
  <c r="I300" i="8" a="1"/>
  <c r="I300" i="8" s="1"/>
  <c r="I301" i="8" a="1"/>
  <c r="I301" i="8" s="1"/>
  <c r="I302" i="8" a="1"/>
  <c r="I302" i="8" s="1"/>
  <c r="I303" i="8" a="1"/>
  <c r="I303" i="8" s="1"/>
  <c r="I304" i="8" a="1"/>
  <c r="I304" i="8"/>
  <c r="I305" i="8" a="1"/>
  <c r="I305" i="8"/>
  <c r="I306" i="8" a="1"/>
  <c r="I306" i="8"/>
  <c r="I307" i="8" a="1"/>
  <c r="I307" i="8" s="1"/>
  <c r="I308" i="8" a="1"/>
  <c r="I308" i="8" s="1"/>
  <c r="I309" i="8" a="1"/>
  <c r="I309" i="8" s="1"/>
  <c r="I310" i="8" a="1"/>
  <c r="I310" i="8"/>
  <c r="I311" i="8" a="1"/>
  <c r="I311" i="8" s="1"/>
  <c r="I312" i="8" a="1"/>
  <c r="I312" i="8" s="1"/>
  <c r="I313" i="8" a="1"/>
  <c r="I313" i="8" s="1"/>
  <c r="I314" i="8" a="1"/>
  <c r="I314" i="8" s="1"/>
  <c r="I315" i="8" a="1"/>
  <c r="I315" i="8" s="1"/>
  <c r="I316" i="8" a="1"/>
  <c r="I316" i="8" s="1"/>
  <c r="I317" i="8" a="1"/>
  <c r="I317" i="8" s="1"/>
  <c r="I318" i="8" a="1"/>
  <c r="I318" i="8" s="1"/>
  <c r="I319" i="8" a="1"/>
  <c r="I319" i="8" s="1"/>
  <c r="I320" i="8" a="1"/>
  <c r="I320" i="8" s="1"/>
  <c r="I321" i="8" a="1"/>
  <c r="I321" i="8" s="1"/>
  <c r="I322" i="8" a="1"/>
  <c r="I322" i="8" s="1"/>
  <c r="I323" i="8" a="1"/>
  <c r="I323" i="8" s="1"/>
  <c r="I324" i="8" a="1"/>
  <c r="I324" i="8" s="1"/>
  <c r="I325" i="8" a="1"/>
  <c r="I325" i="8" s="1"/>
  <c r="I326" i="8" a="1"/>
  <c r="I326" i="8"/>
  <c r="I327" i="8" a="1"/>
  <c r="I327" i="8" s="1"/>
  <c r="I328" i="8" a="1"/>
  <c r="I328" i="8" s="1"/>
  <c r="I329" i="8" a="1"/>
  <c r="I329" i="8" s="1"/>
  <c r="I330" i="8" a="1"/>
  <c r="I330" i="8" s="1"/>
  <c r="I331" i="8" a="1"/>
  <c r="I331" i="8" s="1"/>
  <c r="I332" i="8" a="1"/>
  <c r="I332" i="8" s="1"/>
  <c r="I333" i="8" a="1"/>
  <c r="I333" i="8" s="1"/>
  <c r="I334" i="8" a="1"/>
  <c r="I334" i="8" s="1"/>
  <c r="I335" i="8" a="1"/>
  <c r="I335" i="8" s="1"/>
  <c r="I336" i="8" a="1"/>
  <c r="I336" i="8" s="1"/>
  <c r="I337" i="8" a="1"/>
  <c r="I337" i="8" s="1"/>
  <c r="I338" i="8" a="1"/>
  <c r="I338" i="8" s="1"/>
  <c r="I339" i="8" a="1"/>
  <c r="I339" i="8" s="1"/>
  <c r="I340" i="8" a="1"/>
  <c r="I340" i="8" s="1"/>
  <c r="I341" i="8" a="1"/>
  <c r="I341" i="8" s="1"/>
  <c r="I342" i="8" a="1"/>
  <c r="I342" i="8" s="1"/>
  <c r="I343" i="8" a="1"/>
  <c r="I343" i="8" s="1"/>
  <c r="I344" i="8" a="1"/>
  <c r="I344" i="8" s="1"/>
  <c r="I345" i="8" a="1"/>
  <c r="I345" i="8" s="1"/>
  <c r="I346" i="8" a="1"/>
  <c r="I346" i="8" s="1"/>
  <c r="I347" i="8" a="1"/>
  <c r="I347" i="8" s="1"/>
  <c r="I348" i="8" a="1"/>
  <c r="I348" i="8" s="1"/>
  <c r="I349" i="8" a="1"/>
  <c r="I349" i="8"/>
  <c r="I350" i="8" a="1"/>
  <c r="I350" i="8" s="1"/>
  <c r="I351" i="8" a="1"/>
  <c r="I351" i="8" s="1"/>
  <c r="I352" i="8" a="1"/>
  <c r="I352" i="8" s="1"/>
  <c r="I353" i="8" a="1"/>
  <c r="I353" i="8" s="1"/>
  <c r="I354" i="8" a="1"/>
  <c r="I354" i="8" s="1"/>
  <c r="I355" i="8" a="1"/>
  <c r="I355" i="8" s="1"/>
  <c r="I356" i="8" a="1"/>
  <c r="I356" i="8" s="1"/>
  <c r="I357" i="8" a="1"/>
  <c r="I357" i="8" s="1"/>
  <c r="I358" i="8" a="1"/>
  <c r="I358" i="8" s="1"/>
  <c r="I359" i="8" a="1"/>
  <c r="I359" i="8" s="1"/>
  <c r="I360" i="8" a="1"/>
  <c r="I360" i="8" s="1"/>
  <c r="I361" i="8" a="1"/>
  <c r="I361" i="8" s="1"/>
  <c r="I362" i="8" a="1"/>
  <c r="I362" i="8" s="1"/>
  <c r="I363" i="8" a="1"/>
  <c r="I363" i="8" s="1"/>
  <c r="I364" i="8" a="1"/>
  <c r="I364" i="8" s="1"/>
  <c r="I365" i="8" a="1"/>
  <c r="I365" i="8" s="1"/>
  <c r="I366" i="8" a="1"/>
  <c r="I366" i="8" s="1"/>
  <c r="I367" i="8" a="1"/>
  <c r="I367" i="8" s="1"/>
  <c r="I368" i="8" a="1"/>
  <c r="I368" i="8" s="1"/>
  <c r="I369" i="8" a="1"/>
  <c r="I369" i="8"/>
  <c r="I370" i="8" a="1"/>
  <c r="I370" i="8" s="1"/>
  <c r="I371" i="8" a="1"/>
  <c r="I371" i="8" s="1"/>
  <c r="I372" i="8" a="1"/>
  <c r="I372" i="8" s="1"/>
  <c r="I373" i="8" a="1"/>
  <c r="I373" i="8" s="1"/>
  <c r="I374" i="8" a="1"/>
  <c r="I374" i="8" s="1"/>
  <c r="I375" i="8" a="1"/>
  <c r="I375" i="8" s="1"/>
  <c r="I376" i="8" a="1"/>
  <c r="I376" i="8" s="1"/>
  <c r="I377" i="8" a="1"/>
  <c r="I377" i="8" s="1"/>
  <c r="I378" i="8" a="1"/>
  <c r="I378" i="8" s="1"/>
  <c r="I379" i="8" a="1"/>
  <c r="I379" i="8" s="1"/>
  <c r="I380" i="8" a="1"/>
  <c r="I380" i="8" s="1"/>
  <c r="I381" i="8" a="1"/>
  <c r="I381" i="8" s="1"/>
  <c r="I382" i="8" a="1"/>
  <c r="I382" i="8" s="1"/>
  <c r="I383" i="8" a="1"/>
  <c r="I383" i="8" s="1"/>
  <c r="I384" i="8" a="1"/>
  <c r="I384" i="8" s="1"/>
  <c r="I385" i="8" a="1"/>
  <c r="I385" i="8"/>
  <c r="I386" i="8" a="1"/>
  <c r="I386" i="8" s="1"/>
  <c r="I387" i="8" a="1"/>
  <c r="I387" i="8" s="1"/>
  <c r="I388" i="8" a="1"/>
  <c r="I388" i="8" s="1"/>
  <c r="I389" i="8" a="1"/>
  <c r="I389" i="8" s="1"/>
  <c r="I390" i="8" a="1"/>
  <c r="I390" i="8" s="1"/>
  <c r="I391" i="8" a="1"/>
  <c r="I391" i="8" s="1"/>
  <c r="I392" i="8" a="1"/>
  <c r="I392" i="8" s="1"/>
  <c r="I393" i="8" a="1"/>
  <c r="I393" i="8" s="1"/>
  <c r="I394" i="8" a="1"/>
  <c r="I394" i="8" s="1"/>
  <c r="I395" i="8" a="1"/>
  <c r="I395" i="8" s="1"/>
  <c r="I396" i="8" a="1"/>
  <c r="I396" i="8" s="1"/>
  <c r="I397" i="8" a="1"/>
  <c r="I397" i="8" s="1"/>
  <c r="I398" i="8" a="1"/>
  <c r="I398" i="8" s="1"/>
  <c r="I399" i="8" a="1"/>
  <c r="I399" i="8"/>
  <c r="I400" i="8" a="1"/>
  <c r="I400" i="8"/>
  <c r="I401" i="8" a="1"/>
  <c r="I401" i="8" s="1"/>
  <c r="I402" i="8" a="1"/>
  <c r="I402" i="8" s="1"/>
  <c r="I403" i="8" a="1"/>
  <c r="I403" i="8" s="1"/>
  <c r="I404" i="8" a="1"/>
  <c r="I404" i="8" s="1"/>
  <c r="I405" i="8" a="1"/>
  <c r="I405" i="8" s="1"/>
  <c r="I406" i="8" a="1"/>
  <c r="I406" i="8" s="1"/>
  <c r="I407" i="8" a="1"/>
  <c r="I407" i="8" s="1"/>
  <c r="I408" i="8" a="1"/>
  <c r="I408" i="8" s="1"/>
  <c r="I409" i="8" a="1"/>
  <c r="I409" i="8" s="1"/>
  <c r="I410" i="8" a="1"/>
  <c r="I410" i="8" s="1"/>
  <c r="I411" i="8" a="1"/>
  <c r="I411" i="8"/>
  <c r="I412" i="8" a="1"/>
  <c r="I412" i="8" s="1"/>
  <c r="I413" i="8" a="1"/>
  <c r="I413" i="8" s="1"/>
  <c r="I414" i="8" a="1"/>
  <c r="I414" i="8" s="1"/>
  <c r="I415" i="8" a="1"/>
  <c r="I415" i="8" s="1"/>
  <c r="I416" i="8" a="1"/>
  <c r="I416" i="8"/>
  <c r="I417" i="8" a="1"/>
  <c r="I417" i="8"/>
  <c r="I418" i="8" a="1"/>
  <c r="I418" i="8" s="1"/>
  <c r="I419" i="8" a="1"/>
  <c r="I419" i="8" s="1"/>
  <c r="I420" i="8" a="1"/>
  <c r="I420" i="8" s="1"/>
  <c r="I421" i="8" a="1"/>
  <c r="I421" i="8" s="1"/>
  <c r="I422" i="8" a="1"/>
  <c r="I422" i="8" s="1"/>
  <c r="I423" i="8" a="1"/>
  <c r="I423" i="8" s="1"/>
  <c r="I424" i="8" a="1"/>
  <c r="I424" i="8"/>
  <c r="I425" i="8" a="1"/>
  <c r="I425" i="8" s="1"/>
  <c r="I426" i="8" a="1"/>
  <c r="I426" i="8" s="1"/>
  <c r="I427" i="8" a="1"/>
  <c r="I427" i="8" s="1"/>
  <c r="I428" i="8" a="1"/>
  <c r="I428" i="8" s="1"/>
  <c r="I429" i="8" a="1"/>
  <c r="I429" i="8" s="1"/>
  <c r="I430" i="8" a="1"/>
  <c r="I430" i="8" s="1"/>
  <c r="I431" i="8" a="1"/>
  <c r="I431" i="8"/>
  <c r="I432" i="8" a="1"/>
  <c r="I432" i="8" s="1"/>
  <c r="I433" i="8" a="1"/>
  <c r="I433" i="8" s="1"/>
  <c r="I434" i="8" a="1"/>
  <c r="I434" i="8" s="1"/>
  <c r="I435" i="8" a="1"/>
  <c r="I435" i="8" s="1"/>
  <c r="I436" i="8" a="1"/>
  <c r="I436" i="8" s="1"/>
  <c r="I437" i="8" a="1"/>
  <c r="I437" i="8" s="1"/>
  <c r="I438" i="8" a="1"/>
  <c r="I438" i="8" s="1"/>
  <c r="I439" i="8" a="1"/>
  <c r="I439" i="8" s="1"/>
  <c r="I440" i="8" a="1"/>
  <c r="I440" i="8" s="1"/>
  <c r="I441" i="8" a="1"/>
  <c r="I441" i="8" s="1"/>
  <c r="I442" i="8" a="1"/>
  <c r="I442" i="8" s="1"/>
  <c r="I443" i="8" a="1"/>
  <c r="I443" i="8" s="1"/>
  <c r="I444" i="8" a="1"/>
  <c r="I444" i="8" s="1"/>
  <c r="I445" i="8" a="1"/>
  <c r="I445" i="8" s="1"/>
  <c r="I446" i="8" a="1"/>
  <c r="I446" i="8" s="1"/>
  <c r="I447" i="8" a="1"/>
  <c r="I447" i="8" s="1"/>
  <c r="I448" i="8" a="1"/>
  <c r="I448" i="8" s="1"/>
  <c r="I449" i="8" a="1"/>
  <c r="I449" i="8" s="1"/>
  <c r="I450" i="8" a="1"/>
  <c r="I450" i="8" s="1"/>
  <c r="I451" i="8" a="1"/>
  <c r="I451" i="8" s="1"/>
  <c r="I452" i="8" a="1"/>
  <c r="I452" i="8" s="1"/>
  <c r="I453" i="8" a="1"/>
  <c r="I453" i="8" s="1"/>
  <c r="I454" i="8" a="1"/>
  <c r="I454" i="8" s="1"/>
  <c r="I455" i="8" a="1"/>
  <c r="I455" i="8" s="1"/>
  <c r="I456" i="8" a="1"/>
  <c r="I456" i="8" s="1"/>
  <c r="I457" i="8" a="1"/>
  <c r="I457" i="8" s="1"/>
  <c r="I458" i="8" a="1"/>
  <c r="I458" i="8" s="1"/>
  <c r="I459" i="8" a="1"/>
  <c r="I459" i="8" s="1"/>
  <c r="I460" i="8" a="1"/>
  <c r="I460" i="8" s="1"/>
  <c r="I461" i="8" a="1"/>
  <c r="I461" i="8" s="1"/>
  <c r="I462" i="8" a="1"/>
  <c r="I462" i="8" s="1"/>
  <c r="I463" i="8" a="1"/>
  <c r="I463" i="8" s="1"/>
  <c r="I464" i="8" a="1"/>
  <c r="I464" i="8" s="1"/>
  <c r="I465" i="8" a="1"/>
  <c r="I465" i="8" s="1"/>
  <c r="I466" i="8" a="1"/>
  <c r="I466" i="8" s="1"/>
  <c r="I467" i="8" a="1"/>
  <c r="I467" i="8" s="1"/>
  <c r="I468" i="8" a="1"/>
  <c r="I468" i="8" s="1"/>
  <c r="I469" i="8" a="1"/>
  <c r="I469" i="8" s="1"/>
  <c r="I470" i="8" a="1"/>
  <c r="I470" i="8" s="1"/>
  <c r="I471" i="8" a="1"/>
  <c r="I471" i="8" s="1"/>
  <c r="I472" i="8" a="1"/>
  <c r="I472" i="8" s="1"/>
  <c r="I473" i="8" a="1"/>
  <c r="I473" i="8"/>
  <c r="I474" i="8" a="1"/>
  <c r="I474" i="8" s="1"/>
  <c r="I475" i="8" a="1"/>
  <c r="I475" i="8" s="1"/>
  <c r="I476" i="8" a="1"/>
  <c r="I476" i="8" s="1"/>
  <c r="I477" i="8" a="1"/>
  <c r="I477" i="8" s="1"/>
  <c r="I478" i="8" a="1"/>
  <c r="I478" i="8" s="1"/>
  <c r="I479" i="8" a="1"/>
  <c r="I479" i="8" s="1"/>
  <c r="I480" i="8" a="1"/>
  <c r="I480" i="8" s="1"/>
  <c r="I481" i="8" a="1"/>
  <c r="I481" i="8" s="1"/>
  <c r="I482" i="8" a="1"/>
  <c r="I482" i="8" s="1"/>
  <c r="I483" i="8" a="1"/>
  <c r="I483" i="8" s="1"/>
  <c r="I484" i="8" a="1"/>
  <c r="I484" i="8" s="1"/>
  <c r="I485" i="8" a="1"/>
  <c r="I485" i="8" s="1"/>
  <c r="I486" i="8" a="1"/>
  <c r="I486" i="8" s="1"/>
  <c r="I487" i="8" a="1"/>
  <c r="I487" i="8" s="1"/>
  <c r="I488" i="8" a="1"/>
  <c r="I488" i="8" s="1"/>
  <c r="I489" i="8" a="1"/>
  <c r="I489" i="8" s="1"/>
  <c r="I490" i="8" a="1"/>
  <c r="I490" i="8" s="1"/>
  <c r="I491" i="8" a="1"/>
  <c r="I491" i="8" s="1"/>
  <c r="I492" i="8" a="1"/>
  <c r="I492" i="8" s="1"/>
  <c r="I493" i="8" a="1"/>
  <c r="I493" i="8" s="1"/>
  <c r="I494" i="8" a="1"/>
  <c r="I494" i="8" s="1"/>
  <c r="I495" i="8" a="1"/>
  <c r="I495" i="8" s="1"/>
  <c r="I496" i="8" a="1"/>
  <c r="I496" i="8" s="1"/>
  <c r="I497" i="8" a="1"/>
  <c r="I497" i="8" s="1"/>
  <c r="I498" i="8" a="1"/>
  <c r="I498" i="8" s="1"/>
  <c r="I499" i="8" a="1"/>
  <c r="I499" i="8" s="1"/>
  <c r="I500" i="8" a="1"/>
  <c r="I500" i="8" s="1"/>
  <c r="I501" i="8" a="1"/>
  <c r="I501" i="8" s="1"/>
  <c r="I502" i="8" a="1"/>
  <c r="I502" i="8" s="1"/>
  <c r="I503" i="8" a="1"/>
  <c r="I503" i="8" s="1"/>
  <c r="I504" i="8" a="1"/>
  <c r="I504" i="8" s="1"/>
  <c r="I505" i="8" a="1"/>
  <c r="I505" i="8" s="1"/>
  <c r="I506" i="8" a="1"/>
  <c r="I506" i="8" s="1"/>
  <c r="I507" i="8" a="1"/>
  <c r="I507" i="8" s="1"/>
  <c r="I508" i="8" a="1"/>
  <c r="I508" i="8"/>
  <c r="I509" i="8" a="1"/>
  <c r="I509" i="8" s="1"/>
  <c r="I510" i="8" a="1"/>
  <c r="I510" i="8" s="1"/>
  <c r="I511" i="8" a="1"/>
  <c r="I511" i="8" s="1"/>
  <c r="I512" i="8" a="1"/>
  <c r="I512" i="8" s="1"/>
  <c r="I513" i="8" a="1"/>
  <c r="I513" i="8" s="1"/>
  <c r="I514" i="8" a="1"/>
  <c r="I514" i="8" s="1"/>
  <c r="I515" i="8" a="1"/>
  <c r="I515" i="8" s="1"/>
  <c r="I516" i="8" a="1"/>
  <c r="I516" i="8" s="1"/>
  <c r="I517" i="8" a="1"/>
  <c r="I517" i="8" s="1"/>
  <c r="I518" i="8" a="1"/>
  <c r="I518" i="8" s="1"/>
  <c r="I519" i="8" a="1"/>
  <c r="I519" i="8" s="1"/>
  <c r="I520" i="8" a="1"/>
  <c r="I520" i="8" s="1"/>
  <c r="I521" i="8" a="1"/>
  <c r="I521" i="8" s="1"/>
  <c r="I522" i="8" a="1"/>
  <c r="I522" i="8" s="1"/>
  <c r="I523" i="8" a="1"/>
  <c r="I523" i="8" s="1"/>
  <c r="I524" i="8" a="1"/>
  <c r="I524" i="8" s="1"/>
  <c r="I525" i="8" a="1"/>
  <c r="I525" i="8" s="1"/>
  <c r="I526" i="8" a="1"/>
  <c r="I526" i="8" s="1"/>
  <c r="I527" i="8" a="1"/>
  <c r="I527" i="8" s="1"/>
  <c r="I528" i="8" a="1"/>
  <c r="I528" i="8" s="1"/>
  <c r="I529" i="8" a="1"/>
  <c r="I529" i="8" s="1"/>
  <c r="I530" i="8" a="1"/>
  <c r="I530" i="8" s="1"/>
  <c r="I531" i="8" a="1"/>
  <c r="I531" i="8" s="1"/>
  <c r="I532" i="8" a="1"/>
  <c r="I532" i="8" s="1"/>
  <c r="I533" i="8" a="1"/>
  <c r="I533" i="8" s="1"/>
  <c r="I534" i="8" a="1"/>
  <c r="I534" i="8" s="1"/>
  <c r="I535" i="8" a="1"/>
  <c r="I535" i="8" s="1"/>
  <c r="I536" i="8" a="1"/>
  <c r="I536" i="8" s="1"/>
  <c r="I537" i="8" a="1"/>
  <c r="I537" i="8" s="1"/>
  <c r="I538" i="8" a="1"/>
  <c r="I538" i="8" s="1"/>
  <c r="I539" i="8" a="1"/>
  <c r="I539" i="8" s="1"/>
  <c r="I540" i="8" a="1"/>
  <c r="I540" i="8" s="1"/>
  <c r="I541" i="8" a="1"/>
  <c r="I541" i="8" s="1"/>
  <c r="I542" i="8" a="1"/>
  <c r="I542" i="8" s="1"/>
  <c r="I543" i="8" a="1"/>
  <c r="I543" i="8" s="1"/>
  <c r="I544" i="8" a="1"/>
  <c r="I544" i="8" s="1"/>
  <c r="I545" i="8" a="1"/>
  <c r="I545" i="8" s="1"/>
  <c r="I546" i="8" a="1"/>
  <c r="I546" i="8" s="1"/>
  <c r="I547" i="8" a="1"/>
  <c r="I547" i="8" s="1"/>
  <c r="I548" i="8" a="1"/>
  <c r="I548" i="8" s="1"/>
  <c r="I549" i="8" a="1"/>
  <c r="I549" i="8" s="1"/>
  <c r="I550" i="8" a="1"/>
  <c r="I550" i="8" s="1"/>
  <c r="I551" i="8" a="1"/>
  <c r="I551" i="8" s="1"/>
  <c r="I552" i="8" a="1"/>
  <c r="I552" i="8" s="1"/>
  <c r="I553" i="8" a="1"/>
  <c r="I553" i="8" s="1"/>
  <c r="I554" i="8" a="1"/>
  <c r="I554" i="8" s="1"/>
  <c r="I555" i="8" a="1"/>
  <c r="I555" i="8" s="1"/>
  <c r="I556" i="8" a="1"/>
  <c r="I556" i="8" s="1"/>
  <c r="I557" i="8" a="1"/>
  <c r="I557" i="8" s="1"/>
  <c r="I558" i="8" a="1"/>
  <c r="I558" i="8"/>
  <c r="I559" i="8" a="1"/>
  <c r="I559" i="8" s="1"/>
  <c r="I560" i="8" a="1"/>
  <c r="I560" i="8" s="1"/>
  <c r="I561" i="8" a="1"/>
  <c r="I561" i="8" s="1"/>
  <c r="I562" i="8" a="1"/>
  <c r="I562" i="8" s="1"/>
  <c r="I563" i="8" a="1"/>
  <c r="I563" i="8" s="1"/>
  <c r="I564" i="8" a="1"/>
  <c r="I564" i="8" s="1"/>
  <c r="I565" i="8" a="1"/>
  <c r="I565" i="8" s="1"/>
  <c r="I566" i="8" a="1"/>
  <c r="I566" i="8" s="1"/>
  <c r="I567" i="8" a="1"/>
  <c r="I567" i="8" s="1"/>
  <c r="I568" i="8" a="1"/>
  <c r="I568" i="8" s="1"/>
  <c r="I569" i="8" a="1"/>
  <c r="I569" i="8" s="1"/>
  <c r="I570" i="8" a="1"/>
  <c r="I570" i="8" s="1"/>
  <c r="I571" i="8" a="1"/>
  <c r="I571" i="8" s="1"/>
  <c r="I572" i="8" a="1"/>
  <c r="I572" i="8" s="1"/>
  <c r="I573" i="8" a="1"/>
  <c r="I573" i="8"/>
  <c r="I574" i="8" a="1"/>
  <c r="I574" i="8" s="1"/>
  <c r="I575" i="8" a="1"/>
  <c r="I575" i="8" s="1"/>
  <c r="I576" i="8" a="1"/>
  <c r="I576" i="8" s="1"/>
  <c r="I577" i="8" a="1"/>
  <c r="I577" i="8" s="1"/>
  <c r="I578" i="8" a="1"/>
  <c r="I578" i="8" s="1"/>
  <c r="I579" i="8" a="1"/>
  <c r="I579" i="8" s="1"/>
  <c r="I580" i="8" a="1"/>
  <c r="I580" i="8" s="1"/>
  <c r="I581" i="8" a="1"/>
  <c r="I581" i="8" s="1"/>
  <c r="I582" i="8" a="1"/>
  <c r="I582" i="8" s="1"/>
  <c r="I583" i="8" a="1"/>
  <c r="I583" i="8" s="1"/>
  <c r="I584" i="8" a="1"/>
  <c r="I584" i="8" s="1"/>
  <c r="I585" i="8" a="1"/>
  <c r="I585" i="8" s="1"/>
  <c r="I586" i="8" a="1"/>
  <c r="I586" i="8" s="1"/>
  <c r="I587" i="8" a="1"/>
  <c r="I587" i="8" s="1"/>
  <c r="I588" i="8" a="1"/>
  <c r="I588" i="8" s="1"/>
  <c r="I589" i="8" a="1"/>
  <c r="I589" i="8" s="1"/>
  <c r="I590" i="8" a="1"/>
  <c r="I590" i="8" s="1"/>
  <c r="I591" i="8" a="1"/>
  <c r="I591" i="8" s="1"/>
  <c r="I592" i="8" a="1"/>
  <c r="I592" i="8"/>
  <c r="I593" i="8" a="1"/>
  <c r="I593" i="8" s="1"/>
  <c r="I594" i="8" a="1"/>
  <c r="I594" i="8" s="1"/>
  <c r="I595" i="8" a="1"/>
  <c r="I595" i="8" s="1"/>
  <c r="I596" i="8" a="1"/>
  <c r="I596" i="8" s="1"/>
  <c r="I597" i="8" a="1"/>
  <c r="I597" i="8" s="1"/>
  <c r="I598" i="8" a="1"/>
  <c r="I598" i="8" s="1"/>
  <c r="I599" i="8" a="1"/>
  <c r="I599" i="8" s="1"/>
  <c r="I600" i="8" a="1"/>
  <c r="I600" i="8" s="1"/>
  <c r="I601" i="8" a="1"/>
  <c r="I601" i="8" s="1"/>
  <c r="I602" i="8" a="1"/>
  <c r="I602" i="8" s="1"/>
  <c r="I603" i="8" a="1"/>
  <c r="I603" i="8" s="1"/>
  <c r="I604" i="8" a="1"/>
  <c r="I604" i="8" s="1"/>
  <c r="I605" i="8" a="1"/>
  <c r="I605" i="8" s="1"/>
  <c r="I606" i="8" a="1"/>
  <c r="I606" i="8" s="1"/>
  <c r="I607" i="8" a="1"/>
  <c r="I607" i="8" s="1"/>
  <c r="I608" i="8" a="1"/>
  <c r="I608" i="8"/>
  <c r="I609" i="8" a="1"/>
  <c r="I609" i="8" s="1"/>
  <c r="I610" i="8" a="1"/>
  <c r="I610" i="8" s="1"/>
  <c r="I611" i="8" a="1"/>
  <c r="I611" i="8" s="1"/>
  <c r="I612" i="8" a="1"/>
  <c r="I612" i="8" s="1"/>
  <c r="I613" i="8" a="1"/>
  <c r="I613" i="8" s="1"/>
  <c r="I614" i="8" a="1"/>
  <c r="I614" i="8" s="1"/>
  <c r="I615" i="8" a="1"/>
  <c r="I615" i="8" s="1"/>
  <c r="I616" i="8" a="1"/>
  <c r="I616" i="8" s="1"/>
  <c r="I617" i="8" a="1"/>
  <c r="I617" i="8" s="1"/>
  <c r="I618" i="8" a="1"/>
  <c r="I618" i="8" s="1"/>
  <c r="I619" i="8" a="1"/>
  <c r="I619" i="8" s="1"/>
  <c r="I620" i="8" a="1"/>
  <c r="I620" i="8" s="1"/>
  <c r="I621" i="8" a="1"/>
  <c r="I621" i="8" s="1"/>
  <c r="I622" i="8" a="1"/>
  <c r="I622" i="8" s="1"/>
  <c r="I623" i="8" a="1"/>
  <c r="I623" i="8"/>
  <c r="I624" i="8" a="1"/>
  <c r="I624" i="8" s="1"/>
  <c r="I625" i="8" a="1"/>
  <c r="I625" i="8" s="1"/>
  <c r="I626" i="8" a="1"/>
  <c r="I626" i="8" s="1"/>
  <c r="I627" i="8" a="1"/>
  <c r="I627" i="8" s="1"/>
  <c r="I628" i="8" a="1"/>
  <c r="I628" i="8" s="1"/>
  <c r="I629" i="8" a="1"/>
  <c r="I629" i="8" s="1"/>
  <c r="I630" i="8" a="1"/>
  <c r="I630" i="8" s="1"/>
  <c r="I631" i="8" a="1"/>
  <c r="I631" i="8" s="1"/>
  <c r="I632" i="8" a="1"/>
  <c r="I632" i="8" s="1"/>
  <c r="I633" i="8" a="1"/>
  <c r="I633" i="8" s="1"/>
  <c r="I634" i="8" a="1"/>
  <c r="I634" i="8" s="1"/>
  <c r="I635" i="8" a="1"/>
  <c r="I635" i="8" s="1"/>
  <c r="I636" i="8" a="1"/>
  <c r="I636" i="8" s="1"/>
  <c r="I637" i="8" a="1"/>
  <c r="I637" i="8" s="1"/>
  <c r="I638" i="8" a="1"/>
  <c r="I638" i="8" s="1"/>
  <c r="I639" i="8" a="1"/>
  <c r="I639" i="8" s="1"/>
  <c r="I640" i="8" a="1"/>
  <c r="I640" i="8" s="1"/>
  <c r="I641" i="8" a="1"/>
  <c r="I641" i="8" s="1"/>
  <c r="I642" i="8" a="1"/>
  <c r="I642" i="8" s="1"/>
  <c r="I643" i="8" a="1"/>
  <c r="I643" i="8" s="1"/>
  <c r="I644" i="8" a="1"/>
  <c r="I644" i="8" s="1"/>
  <c r="I645" i="8" a="1"/>
  <c r="I645" i="8" s="1"/>
  <c r="I646" i="8" a="1"/>
  <c r="I646" i="8" s="1"/>
  <c r="I647" i="8" a="1"/>
  <c r="I647" i="8" s="1"/>
  <c r="I648" i="8" a="1"/>
  <c r="I648" i="8" s="1"/>
  <c r="I649" i="8" a="1"/>
  <c r="I649" i="8" s="1"/>
  <c r="I650" i="8" a="1"/>
  <c r="I650" i="8" s="1"/>
  <c r="I651" i="8" a="1"/>
  <c r="I651" i="8" s="1"/>
  <c r="I652" i="8" a="1"/>
  <c r="I652" i="8" s="1"/>
  <c r="I653" i="8" a="1"/>
  <c r="I653" i="8" s="1"/>
  <c r="I654" i="8" a="1"/>
  <c r="I654" i="8" s="1"/>
  <c r="I655" i="8" a="1"/>
  <c r="I655" i="8" s="1"/>
  <c r="I656" i="8" a="1"/>
  <c r="I656" i="8" s="1"/>
  <c r="I657" i="8" a="1"/>
  <c r="I657" i="8" s="1"/>
  <c r="I658" i="8" a="1"/>
  <c r="I658" i="8" s="1"/>
  <c r="I659" i="8" a="1"/>
  <c r="I659" i="8" s="1"/>
  <c r="I660" i="8" a="1"/>
  <c r="I660" i="8" s="1"/>
  <c r="I661" i="8" a="1"/>
  <c r="I661" i="8" s="1"/>
  <c r="I662" i="8" a="1"/>
  <c r="I662" i="8" s="1"/>
  <c r="I663" i="8" a="1"/>
  <c r="I663" i="8" s="1"/>
  <c r="I664" i="8" a="1"/>
  <c r="I664" i="8" s="1"/>
  <c r="I665" i="8" a="1"/>
  <c r="I665" i="8" s="1"/>
  <c r="I666" i="8" a="1"/>
  <c r="I666" i="8" s="1"/>
  <c r="I667" i="8" a="1"/>
  <c r="I667" i="8" s="1"/>
  <c r="I668" i="8" a="1"/>
  <c r="I668" i="8" s="1"/>
  <c r="I669" i="8" a="1"/>
  <c r="I669" i="8" s="1"/>
  <c r="I670" i="8" a="1"/>
  <c r="I670" i="8" s="1"/>
  <c r="I671" i="8" a="1"/>
  <c r="I671" i="8" s="1"/>
  <c r="I672" i="8" a="1"/>
  <c r="I672" i="8" s="1"/>
  <c r="I673" i="8" a="1"/>
  <c r="I673" i="8" s="1"/>
  <c r="I674" i="8" a="1"/>
  <c r="I674" i="8" s="1"/>
  <c r="I675" i="8" a="1"/>
  <c r="I675" i="8" s="1"/>
  <c r="I676" i="8" a="1"/>
  <c r="I676" i="8" s="1"/>
  <c r="I677" i="8" a="1"/>
  <c r="I677" i="8" s="1"/>
  <c r="I678" i="8" a="1"/>
  <c r="I678" i="8" s="1"/>
  <c r="I679" i="8" a="1"/>
  <c r="I679" i="8" s="1"/>
  <c r="I680" i="8" a="1"/>
  <c r="I680" i="8" s="1"/>
  <c r="I681" i="8" a="1"/>
  <c r="I681" i="8" s="1"/>
  <c r="I682" i="8" a="1"/>
  <c r="I682" i="8" s="1"/>
  <c r="I683" i="8" a="1"/>
  <c r="I683" i="8" s="1"/>
  <c r="I684" i="8" a="1"/>
  <c r="I684" i="8" s="1"/>
  <c r="I685" i="8" a="1"/>
  <c r="I685" i="8" s="1"/>
  <c r="I686" i="8" a="1"/>
  <c r="I686" i="8" s="1"/>
  <c r="I687" i="8" a="1"/>
  <c r="I687" i="8" s="1"/>
  <c r="I688" i="8" a="1"/>
  <c r="I688" i="8" s="1"/>
  <c r="I689" i="8" a="1"/>
  <c r="I689" i="8" s="1"/>
  <c r="I690" i="8" a="1"/>
  <c r="I690" i="8" s="1"/>
  <c r="I691" i="8" a="1"/>
  <c r="I691" i="8" s="1"/>
  <c r="I692" i="8" a="1"/>
  <c r="I692" i="8" s="1"/>
  <c r="I693" i="8" a="1"/>
  <c r="I693" i="8" s="1"/>
  <c r="I2" i="8" a="1"/>
  <c r="I2" i="8" s="1"/>
  <c r="I3" i="5" a="1"/>
  <c r="I3" i="5" s="1"/>
  <c r="I4" i="5" a="1"/>
  <c r="I4" i="5" s="1"/>
  <c r="I5" i="5" a="1"/>
  <c r="I5" i="5" s="1"/>
  <c r="I6" i="5" a="1"/>
  <c r="I6" i="5" s="1"/>
  <c r="I7" i="5" a="1"/>
  <c r="I7" i="5" s="1"/>
  <c r="I8" i="5" a="1"/>
  <c r="I8" i="5" s="1"/>
  <c r="I9" i="5" a="1"/>
  <c r="I9" i="5" s="1"/>
  <c r="I10" i="5" a="1"/>
  <c r="I10" i="5" s="1"/>
  <c r="I11" i="5" a="1"/>
  <c r="I11" i="5" s="1"/>
  <c r="I12" i="5" a="1"/>
  <c r="I12" i="5" s="1"/>
  <c r="I13" i="5" a="1"/>
  <c r="I13" i="5" s="1"/>
  <c r="I14" i="5" a="1"/>
  <c r="I14" i="5" s="1"/>
  <c r="I15" i="5" a="1"/>
  <c r="I15" i="5" s="1"/>
  <c r="I16" i="5" a="1"/>
  <c r="I16" i="5" s="1"/>
  <c r="I17" i="5" a="1"/>
  <c r="I17" i="5" s="1"/>
  <c r="I18" i="5" a="1"/>
  <c r="I18" i="5" s="1"/>
  <c r="I19" i="5" a="1"/>
  <c r="I19" i="5" s="1"/>
  <c r="I20" i="5" a="1"/>
  <c r="I20" i="5" s="1"/>
  <c r="I21" i="5" a="1"/>
  <c r="I21" i="5" s="1"/>
  <c r="I22" i="5" a="1"/>
  <c r="I22" i="5" s="1"/>
  <c r="I23" i="5" a="1"/>
  <c r="I23" i="5" s="1"/>
  <c r="I24" i="5" a="1"/>
  <c r="I24" i="5" s="1"/>
  <c r="I25" i="5" a="1"/>
  <c r="I25" i="5" s="1"/>
  <c r="I26" i="5" a="1"/>
  <c r="I26" i="5" s="1"/>
  <c r="I27" i="5" a="1"/>
  <c r="I27" i="5" s="1"/>
  <c r="I28" i="5" a="1"/>
  <c r="I28" i="5" s="1"/>
  <c r="I29" i="5" a="1"/>
  <c r="I29" i="5" s="1"/>
  <c r="I30" i="5" a="1"/>
  <c r="I30" i="5" s="1"/>
  <c r="I31" i="5" a="1"/>
  <c r="I31" i="5" s="1"/>
  <c r="I32" i="5" a="1"/>
  <c r="I32" i="5" s="1"/>
  <c r="I33" i="5" a="1"/>
  <c r="I33" i="5" s="1"/>
  <c r="I34" i="5" a="1"/>
  <c r="I34" i="5" s="1"/>
  <c r="I35" i="5" a="1"/>
  <c r="I35" i="5" s="1"/>
  <c r="I36" i="5" a="1"/>
  <c r="I36" i="5" s="1"/>
  <c r="I37" i="5" a="1"/>
  <c r="I37" i="5" s="1"/>
  <c r="I38" i="5" a="1"/>
  <c r="I38" i="5" s="1"/>
  <c r="I39" i="5" a="1"/>
  <c r="I39" i="5" s="1"/>
  <c r="I40" i="5" a="1"/>
  <c r="I40" i="5" s="1"/>
  <c r="I41" i="5" a="1"/>
  <c r="I41" i="5" s="1"/>
  <c r="I42" i="5" a="1"/>
  <c r="I42" i="5" s="1"/>
  <c r="I43" i="5" a="1"/>
  <c r="I43" i="5" s="1"/>
  <c r="I44" i="5" a="1"/>
  <c r="I44" i="5" s="1"/>
  <c r="I45" i="5" a="1"/>
  <c r="I45" i="5" s="1"/>
  <c r="I46" i="5" a="1"/>
  <c r="I46" i="5" s="1"/>
  <c r="I47" i="5" a="1"/>
  <c r="I47" i="5" s="1"/>
  <c r="I48" i="5" a="1"/>
  <c r="I48" i="5" s="1"/>
  <c r="I49" i="5" a="1"/>
  <c r="I49" i="5" s="1"/>
  <c r="I50" i="5" a="1"/>
  <c r="I50" i="5" s="1"/>
  <c r="I51" i="5" a="1"/>
  <c r="I51" i="5" s="1"/>
  <c r="I52" i="5" a="1"/>
  <c r="I52" i="5" s="1"/>
  <c r="I53" i="5" a="1"/>
  <c r="I53" i="5" s="1"/>
  <c r="I54" i="5" a="1"/>
  <c r="I54" i="5" s="1"/>
  <c r="I55" i="5" a="1"/>
  <c r="I55" i="5" s="1"/>
  <c r="I56" i="5" a="1"/>
  <c r="I56" i="5" s="1"/>
  <c r="I57" i="5" a="1"/>
  <c r="I57" i="5" s="1"/>
  <c r="I58" i="5" a="1"/>
  <c r="I58" i="5" s="1"/>
  <c r="I59" i="5" a="1"/>
  <c r="I59" i="5" s="1"/>
  <c r="I60" i="5" a="1"/>
  <c r="I60" i="5" s="1"/>
  <c r="I61" i="5" a="1"/>
  <c r="I61" i="5" s="1"/>
  <c r="I62" i="5" a="1"/>
  <c r="I62" i="5" s="1"/>
  <c r="I63" i="5" a="1"/>
  <c r="I63" i="5" s="1"/>
  <c r="I64" i="5" a="1"/>
  <c r="I64" i="5" s="1"/>
  <c r="I65" i="5" a="1"/>
  <c r="I65" i="5" s="1"/>
  <c r="I66" i="5" a="1"/>
  <c r="I66" i="5" s="1"/>
  <c r="I67" i="5" a="1"/>
  <c r="I67" i="5" s="1"/>
  <c r="I68" i="5" a="1"/>
  <c r="I68" i="5" s="1"/>
  <c r="I69" i="5" a="1"/>
  <c r="I69" i="5" s="1"/>
  <c r="I70" i="5" a="1"/>
  <c r="I70" i="5" s="1"/>
  <c r="I71" i="5" a="1"/>
  <c r="I71" i="5" s="1"/>
  <c r="I72" i="5" a="1"/>
  <c r="I72" i="5" s="1"/>
  <c r="I73" i="5" a="1"/>
  <c r="I73" i="5" s="1"/>
  <c r="I74" i="5" a="1"/>
  <c r="I74" i="5"/>
  <c r="I75" i="5" a="1"/>
  <c r="I75" i="5" s="1"/>
  <c r="I76" i="5" a="1"/>
  <c r="I76" i="5" s="1"/>
  <c r="I77" i="5" a="1"/>
  <c r="I77" i="5" s="1"/>
  <c r="I78" i="5" a="1"/>
  <c r="I78" i="5" s="1"/>
  <c r="I79" i="5" a="1"/>
  <c r="I79" i="5" s="1"/>
  <c r="I80" i="5" a="1"/>
  <c r="I80" i="5" s="1"/>
  <c r="I81" i="5" a="1"/>
  <c r="I81" i="5" s="1"/>
  <c r="I82" i="5" a="1"/>
  <c r="I82" i="5" s="1"/>
  <c r="I83" i="5" a="1"/>
  <c r="I83" i="5" s="1"/>
  <c r="I84" i="5" a="1"/>
  <c r="I84" i="5" s="1"/>
  <c r="I85" i="5" a="1"/>
  <c r="I85" i="5" s="1"/>
  <c r="I86" i="5" a="1"/>
  <c r="I86" i="5" s="1"/>
  <c r="I87" i="5" a="1"/>
  <c r="I87" i="5" s="1"/>
  <c r="I88" i="5" a="1"/>
  <c r="I88" i="5" s="1"/>
  <c r="I89" i="5" a="1"/>
  <c r="I89" i="5" s="1"/>
  <c r="I90" i="5" a="1"/>
  <c r="I90" i="5" s="1"/>
  <c r="I91" i="5" a="1"/>
  <c r="I91" i="5" s="1"/>
  <c r="I92" i="5" a="1"/>
  <c r="I92" i="5" s="1"/>
  <c r="I93" i="5" a="1"/>
  <c r="I93" i="5" s="1"/>
  <c r="I94" i="5" a="1"/>
  <c r="I94" i="5" s="1"/>
  <c r="I95" i="5" a="1"/>
  <c r="I95" i="5" s="1"/>
  <c r="I96" i="5" a="1"/>
  <c r="I96" i="5" s="1"/>
  <c r="I97" i="5" a="1"/>
  <c r="I97" i="5" s="1"/>
  <c r="I98" i="5" a="1"/>
  <c r="I98" i="5" s="1"/>
  <c r="I99" i="5" a="1"/>
  <c r="I99" i="5" s="1"/>
  <c r="I100" i="5" a="1"/>
  <c r="I100" i="5" s="1"/>
  <c r="I101" i="5" a="1"/>
  <c r="I101" i="5" s="1"/>
  <c r="I102" i="5" a="1"/>
  <c r="I102" i="5" s="1"/>
  <c r="I103" i="5" a="1"/>
  <c r="I103" i="5" s="1"/>
  <c r="I104" i="5" a="1"/>
  <c r="I104" i="5" s="1"/>
  <c r="I105" i="5" a="1"/>
  <c r="I105" i="5" s="1"/>
  <c r="I106" i="5" a="1"/>
  <c r="I106" i="5" s="1"/>
  <c r="I107" i="5" a="1"/>
  <c r="I107" i="5" s="1"/>
  <c r="I108" i="5" a="1"/>
  <c r="I108" i="5" s="1"/>
  <c r="I109" i="5" a="1"/>
  <c r="I109" i="5" s="1"/>
  <c r="I110" i="5" a="1"/>
  <c r="I110" i="5" s="1"/>
  <c r="I111" i="5" a="1"/>
  <c r="I111" i="5" s="1"/>
  <c r="I112" i="5" a="1"/>
  <c r="I112" i="5" s="1"/>
  <c r="I113" i="5" a="1"/>
  <c r="I113" i="5" s="1"/>
  <c r="I114" i="5" a="1"/>
  <c r="I114" i="5" s="1"/>
  <c r="I115" i="5" a="1"/>
  <c r="I115" i="5" s="1"/>
  <c r="I116" i="5" a="1"/>
  <c r="I116" i="5" s="1"/>
  <c r="I117" i="5" a="1"/>
  <c r="I117" i="5" s="1"/>
  <c r="I118" i="5" a="1"/>
  <c r="I118" i="5" s="1"/>
  <c r="I119" i="5" a="1"/>
  <c r="I119" i="5" s="1"/>
  <c r="I120" i="5" a="1"/>
  <c r="I120" i="5" s="1"/>
  <c r="I121" i="5" a="1"/>
  <c r="I121" i="5" s="1"/>
  <c r="I122" i="5" a="1"/>
  <c r="I122" i="5" s="1"/>
  <c r="I123" i="5" a="1"/>
  <c r="I123" i="5" s="1"/>
  <c r="I124" i="5" a="1"/>
  <c r="I124" i="5" s="1"/>
  <c r="I125" i="5" a="1"/>
  <c r="I125" i="5" s="1"/>
  <c r="I126" i="5" a="1"/>
  <c r="I126" i="5" s="1"/>
  <c r="I127" i="5" a="1"/>
  <c r="I127" i="5" s="1"/>
  <c r="I128" i="5" a="1"/>
  <c r="I128" i="5" s="1"/>
  <c r="I129" i="5" a="1"/>
  <c r="I129" i="5" s="1"/>
  <c r="I130" i="5" a="1"/>
  <c r="I130" i="5" s="1"/>
  <c r="I131" i="5" a="1"/>
  <c r="I131" i="5" s="1"/>
  <c r="I132" i="5" a="1"/>
  <c r="I132" i="5" s="1"/>
  <c r="I133" i="5" a="1"/>
  <c r="I133" i="5" s="1"/>
  <c r="I134" i="5" a="1"/>
  <c r="I134" i="5" s="1"/>
  <c r="I135" i="5" a="1"/>
  <c r="I135" i="5" s="1"/>
  <c r="I136" i="5" a="1"/>
  <c r="I136" i="5" s="1"/>
  <c r="I137" i="5" a="1"/>
  <c r="I137" i="5" s="1"/>
  <c r="I138" i="5" a="1"/>
  <c r="I138" i="5" s="1"/>
  <c r="I139" i="5" a="1"/>
  <c r="I139" i="5" s="1"/>
  <c r="I140" i="5" a="1"/>
  <c r="I140" i="5" s="1"/>
  <c r="I141" i="5" a="1"/>
  <c r="I141" i="5" s="1"/>
  <c r="I142" i="5" a="1"/>
  <c r="I142" i="5" s="1"/>
  <c r="I143" i="5" a="1"/>
  <c r="I143" i="5" s="1"/>
  <c r="I144" i="5" a="1"/>
  <c r="I144" i="5" s="1"/>
  <c r="I145" i="5" a="1"/>
  <c r="I145" i="5" s="1"/>
  <c r="I146" i="5" a="1"/>
  <c r="I146" i="5" s="1"/>
  <c r="I147" i="5" a="1"/>
  <c r="I147" i="5" s="1"/>
  <c r="I148" i="5" a="1"/>
  <c r="I148" i="5" s="1"/>
  <c r="I149" i="5" a="1"/>
  <c r="I149" i="5" s="1"/>
  <c r="I150" i="5" a="1"/>
  <c r="I150" i="5" s="1"/>
  <c r="I151" i="5" a="1"/>
  <c r="I151" i="5" s="1"/>
  <c r="I152" i="5" a="1"/>
  <c r="I152" i="5" s="1"/>
  <c r="I153" i="5" a="1"/>
  <c r="I153" i="5" s="1"/>
  <c r="I154" i="5" a="1"/>
  <c r="I154" i="5" s="1"/>
  <c r="I155" i="5" a="1"/>
  <c r="I155" i="5" s="1"/>
  <c r="I156" i="5" a="1"/>
  <c r="I156" i="5" s="1"/>
  <c r="I157" i="5" a="1"/>
  <c r="I157" i="5" s="1"/>
  <c r="I158" i="5" a="1"/>
  <c r="I158" i="5" s="1"/>
  <c r="I159" i="5" a="1"/>
  <c r="I159" i="5" s="1"/>
  <c r="I160" i="5" a="1"/>
  <c r="I160" i="5" s="1"/>
  <c r="I161" i="5" a="1"/>
  <c r="I161" i="5" s="1"/>
  <c r="I162" i="5" a="1"/>
  <c r="I162" i="5" s="1"/>
  <c r="I163" i="5" a="1"/>
  <c r="I163" i="5" s="1"/>
  <c r="I164" i="5" a="1"/>
  <c r="I164" i="5" s="1"/>
  <c r="I165" i="5" a="1"/>
  <c r="I165" i="5" s="1"/>
  <c r="I166" i="5" a="1"/>
  <c r="I166" i="5" s="1"/>
  <c r="I167" i="5" a="1"/>
  <c r="I167" i="5" s="1"/>
  <c r="I168" i="5" a="1"/>
  <c r="I168" i="5" s="1"/>
  <c r="I169" i="5" a="1"/>
  <c r="I169" i="5" s="1"/>
  <c r="I170" i="5" a="1"/>
  <c r="I170" i="5" s="1"/>
  <c r="I171" i="5" a="1"/>
  <c r="I171" i="5" s="1"/>
  <c r="I172" i="5" a="1"/>
  <c r="I172" i="5" s="1"/>
  <c r="I173" i="5" a="1"/>
  <c r="I173" i="5" s="1"/>
  <c r="I174" i="5" a="1"/>
  <c r="I174" i="5" s="1"/>
  <c r="I175" i="5" a="1"/>
  <c r="I175" i="5" s="1"/>
  <c r="I176" i="5" a="1"/>
  <c r="I176" i="5" s="1"/>
  <c r="I177" i="5" a="1"/>
  <c r="I177" i="5" s="1"/>
  <c r="I178" i="5" a="1"/>
  <c r="I178" i="5" s="1"/>
  <c r="I179" i="5" a="1"/>
  <c r="I179" i="5" s="1"/>
  <c r="I180" i="5" a="1"/>
  <c r="I180" i="5" s="1"/>
  <c r="I181" i="5" a="1"/>
  <c r="I181" i="5" s="1"/>
  <c r="I182" i="5" a="1"/>
  <c r="I182" i="5" s="1"/>
  <c r="I183" i="5" a="1"/>
  <c r="I183" i="5" s="1"/>
  <c r="I184" i="5" a="1"/>
  <c r="I184" i="5" s="1"/>
  <c r="I185" i="5" a="1"/>
  <c r="I185" i="5" s="1"/>
  <c r="I186" i="5" a="1"/>
  <c r="I186" i="5" s="1"/>
  <c r="I187" i="5" a="1"/>
  <c r="I187" i="5" s="1"/>
  <c r="I188" i="5" a="1"/>
  <c r="I188" i="5" s="1"/>
  <c r="I189" i="5" a="1"/>
  <c r="I189" i="5" s="1"/>
  <c r="I190" i="5" a="1"/>
  <c r="I190" i="5" s="1"/>
  <c r="I191" i="5" a="1"/>
  <c r="I191" i="5" s="1"/>
  <c r="I192" i="5" a="1"/>
  <c r="I192" i="5" s="1"/>
  <c r="I193" i="5" a="1"/>
  <c r="I193" i="5" s="1"/>
  <c r="I194" i="5" a="1"/>
  <c r="I194" i="5" s="1"/>
  <c r="I195" i="5" a="1"/>
  <c r="I195" i="5" s="1"/>
  <c r="I196" i="5" a="1"/>
  <c r="I196" i="5" s="1"/>
  <c r="I197" i="5" a="1"/>
  <c r="I197" i="5" s="1"/>
  <c r="I198" i="5" a="1"/>
  <c r="I198" i="5" s="1"/>
  <c r="I199" i="5" a="1"/>
  <c r="I199" i="5" s="1"/>
  <c r="I200" i="5" a="1"/>
  <c r="I200" i="5" s="1"/>
  <c r="I201" i="5" a="1"/>
  <c r="I201" i="5" s="1"/>
  <c r="I202" i="5" a="1"/>
  <c r="I202" i="5" s="1"/>
  <c r="I203" i="5" a="1"/>
  <c r="I203" i="5" s="1"/>
  <c r="I204" i="5" a="1"/>
  <c r="I204" i="5" s="1"/>
  <c r="I205" i="5" a="1"/>
  <c r="I205" i="5" s="1"/>
  <c r="I206" i="5" a="1"/>
  <c r="I206" i="5" s="1"/>
  <c r="I207" i="5" a="1"/>
  <c r="I207" i="5" s="1"/>
  <c r="I208" i="5" a="1"/>
  <c r="I208" i="5" s="1"/>
  <c r="I209" i="5" a="1"/>
  <c r="I209" i="5" s="1"/>
  <c r="I210" i="5" a="1"/>
  <c r="I210" i="5" s="1"/>
  <c r="I211" i="5" a="1"/>
  <c r="I211" i="5" s="1"/>
  <c r="I212" i="5" a="1"/>
  <c r="I212" i="5" s="1"/>
  <c r="I213" i="5" a="1"/>
  <c r="I213" i="5" s="1"/>
  <c r="I214" i="5" a="1"/>
  <c r="I214" i="5" s="1"/>
  <c r="I215" i="5" a="1"/>
  <c r="I215" i="5" s="1"/>
  <c r="I216" i="5" a="1"/>
  <c r="I216" i="5" s="1"/>
  <c r="I217" i="5" a="1"/>
  <c r="I217" i="5" s="1"/>
  <c r="I218" i="5" a="1"/>
  <c r="I218" i="5" s="1"/>
  <c r="I219" i="5" a="1"/>
  <c r="I219" i="5" s="1"/>
  <c r="I220" i="5" a="1"/>
  <c r="I220" i="5" s="1"/>
  <c r="I221" i="5" a="1"/>
  <c r="I221" i="5" s="1"/>
  <c r="I222" i="5" a="1"/>
  <c r="I222" i="5" s="1"/>
  <c r="I223" i="5" a="1"/>
  <c r="I223" i="5" s="1"/>
  <c r="I224" i="5" a="1"/>
  <c r="I224" i="5" s="1"/>
  <c r="I225" i="5" a="1"/>
  <c r="I225" i="5" s="1"/>
  <c r="I226" i="5" a="1"/>
  <c r="I226" i="5" s="1"/>
  <c r="I227" i="5" a="1"/>
  <c r="I227" i="5" s="1"/>
  <c r="I228" i="5" a="1"/>
  <c r="I228" i="5" s="1"/>
  <c r="I229" i="5" a="1"/>
  <c r="I229" i="5" s="1"/>
  <c r="I230" i="5" a="1"/>
  <c r="I230" i="5" s="1"/>
  <c r="I231" i="5" a="1"/>
  <c r="I231" i="5" s="1"/>
  <c r="I232" i="5" a="1"/>
  <c r="I232" i="5" s="1"/>
  <c r="I233" i="5" a="1"/>
  <c r="I233" i="5" s="1"/>
  <c r="I234" i="5" a="1"/>
  <c r="I234" i="5" s="1"/>
  <c r="I235" i="5" a="1"/>
  <c r="I235" i="5" s="1"/>
  <c r="I236" i="5" a="1"/>
  <c r="I236" i="5" s="1"/>
  <c r="I237" i="5" a="1"/>
  <c r="I237" i="5" s="1"/>
  <c r="I238" i="5" a="1"/>
  <c r="I238" i="5" s="1"/>
  <c r="I239" i="5" a="1"/>
  <c r="I239" i="5" s="1"/>
  <c r="I240" i="5" a="1"/>
  <c r="I240" i="5" s="1"/>
  <c r="I241" i="5" a="1"/>
  <c r="I241" i="5" s="1"/>
  <c r="I242" i="5" a="1"/>
  <c r="I242" i="5" s="1"/>
  <c r="I243" i="5" a="1"/>
  <c r="I243" i="5" s="1"/>
  <c r="I244" i="5" a="1"/>
  <c r="I244" i="5" s="1"/>
  <c r="I245" i="5" a="1"/>
  <c r="I245" i="5" s="1"/>
  <c r="I246" i="5" a="1"/>
  <c r="I246" i="5" s="1"/>
  <c r="I247" i="5" a="1"/>
  <c r="I247" i="5" s="1"/>
  <c r="I248" i="5" a="1"/>
  <c r="I248" i="5" s="1"/>
  <c r="I249" i="5" a="1"/>
  <c r="I249" i="5" s="1"/>
  <c r="I250" i="5" a="1"/>
  <c r="I250" i="5" s="1"/>
  <c r="I251" i="5" a="1"/>
  <c r="I251" i="5" s="1"/>
  <c r="I252" i="5" a="1"/>
  <c r="I252" i="5" s="1"/>
  <c r="I253" i="5" a="1"/>
  <c r="I253" i="5" s="1"/>
  <c r="I254" i="5" a="1"/>
  <c r="I254" i="5" s="1"/>
  <c r="I255" i="5" a="1"/>
  <c r="I255" i="5" s="1"/>
  <c r="I256" i="5" a="1"/>
  <c r="I256" i="5" s="1"/>
  <c r="I257" i="5" a="1"/>
  <c r="I257" i="5" s="1"/>
  <c r="I258" i="5" a="1"/>
  <c r="I258" i="5" s="1"/>
  <c r="I259" i="5" a="1"/>
  <c r="I259" i="5" s="1"/>
  <c r="I260" i="5" a="1"/>
  <c r="I260" i="5" s="1"/>
  <c r="I261" i="5" a="1"/>
  <c r="I261" i="5" s="1"/>
  <c r="I262" i="5" a="1"/>
  <c r="I262" i="5" s="1"/>
  <c r="I263" i="5" a="1"/>
  <c r="I263" i="5" s="1"/>
  <c r="I264" i="5" a="1"/>
  <c r="I264" i="5" s="1"/>
  <c r="I265" i="5" a="1"/>
  <c r="I265" i="5" s="1"/>
  <c r="I266" i="5" a="1"/>
  <c r="I266" i="5" s="1"/>
  <c r="I267" i="5" a="1"/>
  <c r="I267" i="5" s="1"/>
  <c r="I268" i="5" a="1"/>
  <c r="I268" i="5" s="1"/>
  <c r="I269" i="5" a="1"/>
  <c r="I269" i="5" s="1"/>
  <c r="I270" i="5" a="1"/>
  <c r="I270" i="5" s="1"/>
  <c r="I271" i="5" a="1"/>
  <c r="I271" i="5" s="1"/>
  <c r="I272" i="5" a="1"/>
  <c r="I272" i="5" s="1"/>
  <c r="I273" i="5" a="1"/>
  <c r="I273" i="5" s="1"/>
  <c r="I274" i="5" a="1"/>
  <c r="I274" i="5" s="1"/>
  <c r="I275" i="5" a="1"/>
  <c r="I275" i="5" s="1"/>
  <c r="I276" i="5" a="1"/>
  <c r="I276" i="5" s="1"/>
  <c r="I277" i="5" a="1"/>
  <c r="I277" i="5" s="1"/>
  <c r="I278" i="5" a="1"/>
  <c r="I278" i="5" s="1"/>
  <c r="I279" i="5" a="1"/>
  <c r="I279" i="5" s="1"/>
  <c r="I280" i="5" a="1"/>
  <c r="I280" i="5" s="1"/>
  <c r="I281" i="5" a="1"/>
  <c r="I281" i="5" s="1"/>
  <c r="I282" i="5" a="1"/>
  <c r="I282" i="5" s="1"/>
  <c r="I283" i="5" a="1"/>
  <c r="I283" i="5" s="1"/>
  <c r="I284" i="5" a="1"/>
  <c r="I284" i="5" s="1"/>
  <c r="I285" i="5" a="1"/>
  <c r="I285" i="5" s="1"/>
  <c r="I286" i="5" a="1"/>
  <c r="I286" i="5" s="1"/>
  <c r="I287" i="5" a="1"/>
  <c r="I287" i="5" s="1"/>
  <c r="I288" i="5" a="1"/>
  <c r="I288" i="5" s="1"/>
  <c r="I289" i="5" a="1"/>
  <c r="I289" i="5" s="1"/>
  <c r="I290" i="5" a="1"/>
  <c r="I290" i="5" s="1"/>
  <c r="I291" i="5" a="1"/>
  <c r="I291" i="5" s="1"/>
  <c r="I292" i="5" a="1"/>
  <c r="I292" i="5" s="1"/>
  <c r="I293" i="5" a="1"/>
  <c r="I293" i="5" s="1"/>
  <c r="I294" i="5" a="1"/>
  <c r="I294" i="5" s="1"/>
  <c r="I295" i="5" a="1"/>
  <c r="I295" i="5" s="1"/>
  <c r="I296" i="5" a="1"/>
  <c r="I296" i="5" s="1"/>
  <c r="I297" i="5" a="1"/>
  <c r="I297" i="5" s="1"/>
  <c r="I298" i="5" a="1"/>
  <c r="I298" i="5" s="1"/>
  <c r="I299" i="5" a="1"/>
  <c r="I299" i="5" s="1"/>
  <c r="I300" i="5" a="1"/>
  <c r="I300" i="5" s="1"/>
  <c r="I301" i="5" a="1"/>
  <c r="I301" i="5" s="1"/>
  <c r="I302" i="5" a="1"/>
  <c r="I302" i="5" s="1"/>
  <c r="I303" i="5" a="1"/>
  <c r="I303" i="5" s="1"/>
  <c r="I304" i="5" a="1"/>
  <c r="I304" i="5" s="1"/>
  <c r="I305" i="5" a="1"/>
  <c r="I305" i="5" s="1"/>
  <c r="I306" i="5" a="1"/>
  <c r="I306" i="5" s="1"/>
  <c r="I307" i="5" a="1"/>
  <c r="I307" i="5" s="1"/>
  <c r="I308" i="5" a="1"/>
  <c r="I308" i="5" s="1"/>
  <c r="I309" i="5" a="1"/>
  <c r="I309" i="5" s="1"/>
  <c r="I310" i="5" a="1"/>
  <c r="I310" i="5" s="1"/>
  <c r="I311" i="5" a="1"/>
  <c r="I311" i="5" s="1"/>
  <c r="I312" i="5" a="1"/>
  <c r="I312" i="5" s="1"/>
  <c r="I313" i="5" a="1"/>
  <c r="I313" i="5"/>
  <c r="I314" i="5" a="1"/>
  <c r="I314" i="5" s="1"/>
  <c r="I315" i="5" a="1"/>
  <c r="I315" i="5" s="1"/>
  <c r="I316" i="5" a="1"/>
  <c r="I316" i="5" s="1"/>
  <c r="I317" i="5" a="1"/>
  <c r="I317" i="5" s="1"/>
  <c r="I318" i="5" a="1"/>
  <c r="I318" i="5" s="1"/>
  <c r="I319" i="5" a="1"/>
  <c r="I319" i="5" s="1"/>
  <c r="I320" i="5" a="1"/>
  <c r="I320" i="5" s="1"/>
  <c r="I321" i="5" a="1"/>
  <c r="I321" i="5" s="1"/>
  <c r="I322" i="5" a="1"/>
  <c r="I322" i="5" s="1"/>
  <c r="I323" i="5" a="1"/>
  <c r="I323" i="5" s="1"/>
  <c r="I324" i="5" a="1"/>
  <c r="I324" i="5" s="1"/>
  <c r="I325" i="5" a="1"/>
  <c r="I325" i="5" s="1"/>
  <c r="I326" i="5" a="1"/>
  <c r="I326" i="5" s="1"/>
  <c r="I327" i="5" a="1"/>
  <c r="I327" i="5" s="1"/>
  <c r="I328" i="5" a="1"/>
  <c r="I328" i="5" s="1"/>
  <c r="I329" i="5" a="1"/>
  <c r="I329" i="5" s="1"/>
  <c r="I330" i="5" a="1"/>
  <c r="I330" i="5" s="1"/>
  <c r="I331" i="5" a="1"/>
  <c r="I331" i="5" s="1"/>
  <c r="I332" i="5" a="1"/>
  <c r="I332" i="5" s="1"/>
  <c r="I333" i="5" a="1"/>
  <c r="I333" i="5" s="1"/>
  <c r="I334" i="5" a="1"/>
  <c r="I334" i="5" s="1"/>
  <c r="I335" i="5" a="1"/>
  <c r="I335" i="5" s="1"/>
  <c r="I336" i="5" a="1"/>
  <c r="I336" i="5" s="1"/>
  <c r="I337" i="5" a="1"/>
  <c r="I337" i="5" s="1"/>
  <c r="I338" i="5" a="1"/>
  <c r="I338" i="5" s="1"/>
  <c r="I339" i="5" a="1"/>
  <c r="I339" i="5" s="1"/>
  <c r="I340" i="5" a="1"/>
  <c r="I340" i="5" s="1"/>
  <c r="I341" i="5" a="1"/>
  <c r="I341" i="5" s="1"/>
  <c r="I342" i="5" a="1"/>
  <c r="I342" i="5" s="1"/>
  <c r="I343" i="5" a="1"/>
  <c r="I343" i="5" s="1"/>
  <c r="I344" i="5" a="1"/>
  <c r="I344" i="5" s="1"/>
  <c r="I345" i="5" a="1"/>
  <c r="I345" i="5" s="1"/>
  <c r="I346" i="5" a="1"/>
  <c r="I346" i="5" s="1"/>
  <c r="I347" i="5" a="1"/>
  <c r="I347" i="5" s="1"/>
  <c r="I348" i="5" a="1"/>
  <c r="I348" i="5" s="1"/>
  <c r="I349" i="5" a="1"/>
  <c r="I349" i="5" s="1"/>
  <c r="I350" i="5" a="1"/>
  <c r="I350" i="5" s="1"/>
  <c r="I351" i="5" a="1"/>
  <c r="I351" i="5" s="1"/>
  <c r="I352" i="5" a="1"/>
  <c r="I352" i="5" s="1"/>
  <c r="I353" i="5" a="1"/>
  <c r="I353" i="5" s="1"/>
  <c r="I354" i="5" a="1"/>
  <c r="I354" i="5" s="1"/>
  <c r="I355" i="5" a="1"/>
  <c r="I355" i="5" s="1"/>
  <c r="I356" i="5" a="1"/>
  <c r="I356" i="5" s="1"/>
  <c r="I357" i="5" a="1"/>
  <c r="I357" i="5" s="1"/>
  <c r="I358" i="5" a="1"/>
  <c r="I358" i="5" s="1"/>
  <c r="I359" i="5" a="1"/>
  <c r="I359" i="5" s="1"/>
  <c r="I360" i="5" a="1"/>
  <c r="I360" i="5" s="1"/>
  <c r="I361" i="5" a="1"/>
  <c r="I361" i="5" s="1"/>
  <c r="I362" i="5" a="1"/>
  <c r="I362" i="5" s="1"/>
  <c r="I363" i="5" a="1"/>
  <c r="I363" i="5" s="1"/>
  <c r="I364" i="5" a="1"/>
  <c r="I364" i="5" s="1"/>
  <c r="I365" i="5" a="1"/>
  <c r="I365" i="5" s="1"/>
  <c r="I366" i="5" a="1"/>
  <c r="I366" i="5" s="1"/>
  <c r="I367" i="5" a="1"/>
  <c r="I367" i="5" s="1"/>
  <c r="I368" i="5" a="1"/>
  <c r="I368" i="5" s="1"/>
  <c r="I369" i="5" a="1"/>
  <c r="I369" i="5" s="1"/>
  <c r="I370" i="5" a="1"/>
  <c r="I370" i="5" s="1"/>
  <c r="I371" i="5" a="1"/>
  <c r="I371" i="5" s="1"/>
  <c r="I372" i="5" a="1"/>
  <c r="I372" i="5" s="1"/>
  <c r="I373" i="5" a="1"/>
  <c r="I373" i="5" s="1"/>
  <c r="I374" i="5" a="1"/>
  <c r="I374" i="5" s="1"/>
  <c r="I375" i="5" a="1"/>
  <c r="I375" i="5" s="1"/>
  <c r="I376" i="5" a="1"/>
  <c r="I376" i="5" s="1"/>
  <c r="I377" i="5" a="1"/>
  <c r="I377" i="5" s="1"/>
  <c r="I378" i="5" a="1"/>
  <c r="I378" i="5" s="1"/>
  <c r="I379" i="5" a="1"/>
  <c r="I379" i="5" s="1"/>
  <c r="I380" i="5" a="1"/>
  <c r="I380" i="5" s="1"/>
  <c r="I381" i="5" a="1"/>
  <c r="I381" i="5" s="1"/>
  <c r="I382" i="5" a="1"/>
  <c r="I382" i="5" s="1"/>
  <c r="I383" i="5" a="1"/>
  <c r="I383" i="5" s="1"/>
  <c r="I384" i="5" a="1"/>
  <c r="I384" i="5" s="1"/>
  <c r="I385" i="5" a="1"/>
  <c r="I385" i="5" s="1"/>
  <c r="I386" i="5" a="1"/>
  <c r="I386" i="5" s="1"/>
  <c r="I387" i="5" a="1"/>
  <c r="I387" i="5" s="1"/>
  <c r="I388" i="5" a="1"/>
  <c r="I388" i="5" s="1"/>
  <c r="I389" i="5" a="1"/>
  <c r="I389" i="5" s="1"/>
  <c r="I390" i="5" a="1"/>
  <c r="I390" i="5" s="1"/>
  <c r="I391" i="5" a="1"/>
  <c r="I391" i="5" s="1"/>
  <c r="I392" i="5" a="1"/>
  <c r="I392" i="5" s="1"/>
  <c r="I393" i="5" a="1"/>
  <c r="I393" i="5" s="1"/>
  <c r="I394" i="5" a="1"/>
  <c r="I394" i="5" s="1"/>
  <c r="I395" i="5" a="1"/>
  <c r="I395" i="5" s="1"/>
  <c r="I396" i="5" a="1"/>
  <c r="I396" i="5" s="1"/>
  <c r="I397" i="5" a="1"/>
  <c r="I397" i="5" s="1"/>
  <c r="I398" i="5" a="1"/>
  <c r="I398" i="5" s="1"/>
  <c r="I399" i="5" a="1"/>
  <c r="I399" i="5" s="1"/>
  <c r="I400" i="5" a="1"/>
  <c r="I400" i="5" s="1"/>
  <c r="I401" i="5" a="1"/>
  <c r="I401" i="5" s="1"/>
  <c r="I402" i="5" a="1"/>
  <c r="I402" i="5" s="1"/>
  <c r="I403" i="5" a="1"/>
  <c r="I403" i="5" s="1"/>
  <c r="I404" i="5" a="1"/>
  <c r="I404" i="5" s="1"/>
  <c r="I405" i="5" a="1"/>
  <c r="I405" i="5" s="1"/>
  <c r="I406" i="5" a="1"/>
  <c r="I406" i="5" s="1"/>
  <c r="I407" i="5" a="1"/>
  <c r="I407" i="5" s="1"/>
  <c r="I408" i="5" a="1"/>
  <c r="I408" i="5" s="1"/>
  <c r="I409" i="5" a="1"/>
  <c r="I409" i="5" s="1"/>
  <c r="I410" i="5" a="1"/>
  <c r="I410" i="5" s="1"/>
  <c r="I411" i="5" a="1"/>
  <c r="I411" i="5" s="1"/>
  <c r="I412" i="5" a="1"/>
  <c r="I412" i="5" s="1"/>
  <c r="I413" i="5" a="1"/>
  <c r="I413" i="5" s="1"/>
  <c r="I414" i="5" a="1"/>
  <c r="I414" i="5" s="1"/>
  <c r="I415" i="5" a="1"/>
  <c r="I415" i="5" s="1"/>
  <c r="I416" i="5" a="1"/>
  <c r="I416" i="5" s="1"/>
  <c r="I417" i="5" a="1"/>
  <c r="I417" i="5" s="1"/>
  <c r="I418" i="5" a="1"/>
  <c r="I418" i="5" s="1"/>
  <c r="I419" i="5" a="1"/>
  <c r="I419" i="5" s="1"/>
  <c r="I420" i="5" a="1"/>
  <c r="I420" i="5" s="1"/>
  <c r="I421" i="5" a="1"/>
  <c r="I421" i="5" s="1"/>
  <c r="I422" i="5" a="1"/>
  <c r="I422" i="5" s="1"/>
  <c r="I423" i="5" a="1"/>
  <c r="I423" i="5" s="1"/>
  <c r="I424" i="5" a="1"/>
  <c r="I424" i="5" s="1"/>
  <c r="I425" i="5" a="1"/>
  <c r="I425" i="5" s="1"/>
  <c r="I426" i="5" a="1"/>
  <c r="I426" i="5" s="1"/>
  <c r="I427" i="5" a="1"/>
  <c r="I427" i="5" s="1"/>
  <c r="I428" i="5" a="1"/>
  <c r="I428" i="5" s="1"/>
  <c r="I429" i="5" a="1"/>
  <c r="I429" i="5" s="1"/>
  <c r="I430" i="5" a="1"/>
  <c r="I430" i="5" s="1"/>
  <c r="I431" i="5" a="1"/>
  <c r="I431" i="5" s="1"/>
  <c r="I432" i="5" a="1"/>
  <c r="I432" i="5" s="1"/>
  <c r="I433" i="5" a="1"/>
  <c r="I433" i="5" s="1"/>
  <c r="I434" i="5" a="1"/>
  <c r="I434" i="5" s="1"/>
  <c r="I435" i="5" a="1"/>
  <c r="I435" i="5" s="1"/>
  <c r="I436" i="5" a="1"/>
  <c r="I436" i="5" s="1"/>
  <c r="I437" i="5" a="1"/>
  <c r="I437" i="5" s="1"/>
  <c r="I438" i="5" a="1"/>
  <c r="I438" i="5" s="1"/>
  <c r="I439" i="5" a="1"/>
  <c r="I439" i="5" s="1"/>
  <c r="I440" i="5" a="1"/>
  <c r="I440" i="5" s="1"/>
  <c r="I441" i="5" a="1"/>
  <c r="I441" i="5" s="1"/>
  <c r="I442" i="5" a="1"/>
  <c r="I442" i="5" s="1"/>
  <c r="I443" i="5" a="1"/>
  <c r="I443" i="5" s="1"/>
  <c r="I444" i="5" a="1"/>
  <c r="I444" i="5" s="1"/>
  <c r="I445" i="5" a="1"/>
  <c r="I445" i="5" s="1"/>
  <c r="I446" i="5" a="1"/>
  <c r="I446" i="5" s="1"/>
  <c r="I447" i="5" a="1"/>
  <c r="I447" i="5" s="1"/>
  <c r="I448" i="5" a="1"/>
  <c r="I448" i="5" s="1"/>
  <c r="I449" i="5" a="1"/>
  <c r="I449" i="5" s="1"/>
  <c r="I450" i="5" a="1"/>
  <c r="I450" i="5" s="1"/>
  <c r="I451" i="5" a="1"/>
  <c r="I451" i="5" s="1"/>
  <c r="I452" i="5" a="1"/>
  <c r="I452" i="5" s="1"/>
  <c r="I453" i="5" a="1"/>
  <c r="I453" i="5" s="1"/>
  <c r="I454" i="5" a="1"/>
  <c r="I454" i="5" s="1"/>
  <c r="I455" i="5" a="1"/>
  <c r="I455" i="5" s="1"/>
  <c r="I456" i="5" a="1"/>
  <c r="I456" i="5" s="1"/>
  <c r="I457" i="5" a="1"/>
  <c r="I457" i="5" s="1"/>
  <c r="I458" i="5" a="1"/>
  <c r="I458" i="5" s="1"/>
  <c r="I459" i="5" a="1"/>
  <c r="I459" i="5" s="1"/>
  <c r="I460" i="5" a="1"/>
  <c r="I460" i="5" s="1"/>
  <c r="I461" i="5" a="1"/>
  <c r="I461" i="5" s="1"/>
  <c r="I462" i="5" a="1"/>
  <c r="I462" i="5" s="1"/>
  <c r="I463" i="5" a="1"/>
  <c r="I463" i="5" s="1"/>
  <c r="I464" i="5" a="1"/>
  <c r="I464" i="5" s="1"/>
  <c r="I465" i="5" a="1"/>
  <c r="I465" i="5" s="1"/>
  <c r="I466" i="5" a="1"/>
  <c r="I466" i="5" s="1"/>
  <c r="I467" i="5" a="1"/>
  <c r="I467" i="5" s="1"/>
  <c r="I468" i="5" a="1"/>
  <c r="I468" i="5" s="1"/>
  <c r="I469" i="5" a="1"/>
  <c r="I469" i="5" s="1"/>
  <c r="I470" i="5" a="1"/>
  <c r="I470" i="5" s="1"/>
  <c r="I471" i="5" a="1"/>
  <c r="I471" i="5" s="1"/>
  <c r="I472" i="5" a="1"/>
  <c r="I472" i="5" s="1"/>
  <c r="I473" i="5" a="1"/>
  <c r="I473" i="5" s="1"/>
  <c r="I474" i="5" a="1"/>
  <c r="I474" i="5" s="1"/>
  <c r="I475" i="5" a="1"/>
  <c r="I475" i="5" s="1"/>
  <c r="I476" i="5" a="1"/>
  <c r="I476" i="5" s="1"/>
  <c r="I477" i="5" a="1"/>
  <c r="I477" i="5" s="1"/>
  <c r="I478" i="5" a="1"/>
  <c r="I478" i="5" s="1"/>
  <c r="I479" i="5" a="1"/>
  <c r="I479" i="5" s="1"/>
  <c r="I480" i="5" a="1"/>
  <c r="I480" i="5" s="1"/>
  <c r="I481" i="5" a="1"/>
  <c r="I481" i="5" s="1"/>
  <c r="I482" i="5" a="1"/>
  <c r="I482" i="5" s="1"/>
  <c r="I483" i="5" a="1"/>
  <c r="I483" i="5" s="1"/>
  <c r="I484" i="5" a="1"/>
  <c r="I484" i="5" s="1"/>
  <c r="I485" i="5" a="1"/>
  <c r="I485" i="5" s="1"/>
  <c r="I486" i="5" a="1"/>
  <c r="I486" i="5" s="1"/>
  <c r="I487" i="5" a="1"/>
  <c r="I487" i="5" s="1"/>
  <c r="I488" i="5" a="1"/>
  <c r="I488" i="5" s="1"/>
  <c r="I489" i="5" a="1"/>
  <c r="I489" i="5" s="1"/>
  <c r="I490" i="5" a="1"/>
  <c r="I490" i="5" s="1"/>
  <c r="I491" i="5" a="1"/>
  <c r="I491" i="5" s="1"/>
  <c r="I492" i="5" a="1"/>
  <c r="I492" i="5" s="1"/>
  <c r="I493" i="5" a="1"/>
  <c r="I493" i="5" s="1"/>
  <c r="I494" i="5" a="1"/>
  <c r="I494" i="5" s="1"/>
  <c r="I495" i="5" a="1"/>
  <c r="I495" i="5" s="1"/>
  <c r="I496" i="5" a="1"/>
  <c r="I496" i="5" s="1"/>
  <c r="I497" i="5" a="1"/>
  <c r="I497" i="5" s="1"/>
  <c r="I498" i="5" a="1"/>
  <c r="I498" i="5" s="1"/>
  <c r="I499" i="5" a="1"/>
  <c r="I499" i="5" s="1"/>
  <c r="I500" i="5" a="1"/>
  <c r="I500" i="5" s="1"/>
  <c r="I501" i="5" a="1"/>
  <c r="I501" i="5" s="1"/>
  <c r="I502" i="5" a="1"/>
  <c r="I502" i="5" s="1"/>
  <c r="I503" i="5" a="1"/>
  <c r="I503" i="5" s="1"/>
  <c r="I504" i="5" a="1"/>
  <c r="I504" i="5" s="1"/>
  <c r="I505" i="5" a="1"/>
  <c r="I505" i="5" s="1"/>
  <c r="I506" i="5" a="1"/>
  <c r="I506" i="5" s="1"/>
  <c r="I507" i="5" a="1"/>
  <c r="I507" i="5" s="1"/>
  <c r="I508" i="5" a="1"/>
  <c r="I508" i="5" s="1"/>
  <c r="I509" i="5" a="1"/>
  <c r="I509" i="5" s="1"/>
  <c r="I510" i="5" a="1"/>
  <c r="I510" i="5" s="1"/>
  <c r="I511" i="5" a="1"/>
  <c r="I511" i="5" s="1"/>
  <c r="I512" i="5" a="1"/>
  <c r="I512" i="5" s="1"/>
  <c r="I513" i="5" a="1"/>
  <c r="I513" i="5" s="1"/>
  <c r="I514" i="5" a="1"/>
  <c r="I514" i="5" s="1"/>
  <c r="I515" i="5" a="1"/>
  <c r="I515" i="5" s="1"/>
  <c r="I516" i="5" a="1"/>
  <c r="I516" i="5" s="1"/>
  <c r="I517" i="5" a="1"/>
  <c r="I517" i="5" s="1"/>
  <c r="I518" i="5" a="1"/>
  <c r="I518" i="5" s="1"/>
  <c r="I519" i="5" a="1"/>
  <c r="I519" i="5" s="1"/>
  <c r="I520" i="5" a="1"/>
  <c r="I520" i="5" s="1"/>
  <c r="I521" i="5" a="1"/>
  <c r="I521" i="5" s="1"/>
  <c r="I522" i="5" a="1"/>
  <c r="I522" i="5" s="1"/>
  <c r="I523" i="5" a="1"/>
  <c r="I523" i="5" s="1"/>
  <c r="I524" i="5" a="1"/>
  <c r="I524" i="5" s="1"/>
  <c r="I525" i="5" a="1"/>
  <c r="I525" i="5" s="1"/>
  <c r="I526" i="5" a="1"/>
  <c r="I526" i="5" s="1"/>
  <c r="I527" i="5" a="1"/>
  <c r="I527" i="5" s="1"/>
  <c r="I528" i="5" a="1"/>
  <c r="I528" i="5" s="1"/>
  <c r="I529" i="5" a="1"/>
  <c r="I529" i="5" s="1"/>
  <c r="I530" i="5" a="1"/>
  <c r="I530" i="5" s="1"/>
  <c r="I531" i="5" a="1"/>
  <c r="I531" i="5" s="1"/>
  <c r="I532" i="5" a="1"/>
  <c r="I532" i="5" s="1"/>
  <c r="I533" i="5" a="1"/>
  <c r="I533" i="5" s="1"/>
  <c r="I534" i="5" a="1"/>
  <c r="I534" i="5" s="1"/>
  <c r="I535" i="5" a="1"/>
  <c r="I535" i="5" s="1"/>
  <c r="I536" i="5" a="1"/>
  <c r="I536" i="5" s="1"/>
  <c r="I537" i="5" a="1"/>
  <c r="I537" i="5" s="1"/>
  <c r="I538" i="5" a="1"/>
  <c r="I538" i="5" s="1"/>
  <c r="I539" i="5" a="1"/>
  <c r="I539" i="5" s="1"/>
  <c r="I540" i="5" a="1"/>
  <c r="I540" i="5" s="1"/>
  <c r="I541" i="5" a="1"/>
  <c r="I541" i="5" s="1"/>
  <c r="I542" i="5" a="1"/>
  <c r="I542" i="5" s="1"/>
  <c r="I543" i="5" a="1"/>
  <c r="I543" i="5" s="1"/>
  <c r="I544" i="5" a="1"/>
  <c r="I544" i="5" s="1"/>
  <c r="I545" i="5" a="1"/>
  <c r="I545" i="5" s="1"/>
  <c r="I546" i="5" a="1"/>
  <c r="I546" i="5" s="1"/>
  <c r="I547" i="5" a="1"/>
  <c r="I547" i="5" s="1"/>
  <c r="I548" i="5" a="1"/>
  <c r="I548" i="5" s="1"/>
  <c r="I549" i="5" a="1"/>
  <c r="I549" i="5" s="1"/>
  <c r="I550" i="5" a="1"/>
  <c r="I550" i="5" s="1"/>
  <c r="I551" i="5" a="1"/>
  <c r="I551" i="5" s="1"/>
  <c r="I552" i="5" a="1"/>
  <c r="I552" i="5" s="1"/>
  <c r="I553" i="5" a="1"/>
  <c r="I553" i="5" s="1"/>
  <c r="I554" i="5" a="1"/>
  <c r="I554" i="5" s="1"/>
  <c r="I555" i="5" a="1"/>
  <c r="I555" i="5" s="1"/>
  <c r="I556" i="5" a="1"/>
  <c r="I556" i="5" s="1"/>
  <c r="I557" i="5" a="1"/>
  <c r="I557" i="5" s="1"/>
  <c r="I558" i="5" a="1"/>
  <c r="I558" i="5" s="1"/>
  <c r="I559" i="5" a="1"/>
  <c r="I559" i="5" s="1"/>
  <c r="I560" i="5" a="1"/>
  <c r="I560" i="5" s="1"/>
  <c r="I561" i="5" a="1"/>
  <c r="I561" i="5" s="1"/>
  <c r="I562" i="5" a="1"/>
  <c r="I562" i="5" s="1"/>
  <c r="I563" i="5" a="1"/>
  <c r="I563" i="5" s="1"/>
  <c r="I564" i="5" a="1"/>
  <c r="I564" i="5" s="1"/>
  <c r="I565" i="5" a="1"/>
  <c r="I565" i="5" s="1"/>
  <c r="I566" i="5" a="1"/>
  <c r="I566" i="5" s="1"/>
  <c r="I567" i="5" a="1"/>
  <c r="I567" i="5" s="1"/>
  <c r="I568" i="5" a="1"/>
  <c r="I568" i="5" s="1"/>
  <c r="I569" i="5" a="1"/>
  <c r="I569" i="5" s="1"/>
  <c r="I570" i="5" a="1"/>
  <c r="I570" i="5" s="1"/>
  <c r="I571" i="5" a="1"/>
  <c r="I571" i="5" s="1"/>
  <c r="I572" i="5" a="1"/>
  <c r="I572" i="5" s="1"/>
  <c r="I573" i="5" a="1"/>
  <c r="I573" i="5" s="1"/>
  <c r="I574" i="5" a="1"/>
  <c r="I574" i="5" s="1"/>
  <c r="I575" i="5" a="1"/>
  <c r="I575" i="5" s="1"/>
  <c r="I576" i="5" a="1"/>
  <c r="I576" i="5" s="1"/>
  <c r="I577" i="5" a="1"/>
  <c r="I577" i="5" s="1"/>
  <c r="I578" i="5" a="1"/>
  <c r="I578" i="5" s="1"/>
  <c r="I579" i="5" a="1"/>
  <c r="I579" i="5" s="1"/>
  <c r="I580" i="5" a="1"/>
  <c r="I580" i="5" s="1"/>
  <c r="I581" i="5" a="1"/>
  <c r="I581" i="5" s="1"/>
  <c r="I582" i="5" a="1"/>
  <c r="I582" i="5" s="1"/>
  <c r="I583" i="5" a="1"/>
  <c r="I583" i="5" s="1"/>
  <c r="I584" i="5" a="1"/>
  <c r="I584" i="5" s="1"/>
  <c r="I585" i="5" a="1"/>
  <c r="I585" i="5" s="1"/>
  <c r="I586" i="5" a="1"/>
  <c r="I586" i="5" s="1"/>
  <c r="I587" i="5" a="1"/>
  <c r="I587" i="5" s="1"/>
  <c r="I588" i="5" a="1"/>
  <c r="I588" i="5" s="1"/>
  <c r="I589" i="5" a="1"/>
  <c r="I589" i="5" s="1"/>
  <c r="I590" i="5" a="1"/>
  <c r="I590" i="5" s="1"/>
  <c r="I591" i="5" a="1"/>
  <c r="I591" i="5" s="1"/>
  <c r="I592" i="5" a="1"/>
  <c r="I592" i="5" s="1"/>
  <c r="I593" i="5" a="1"/>
  <c r="I593" i="5" s="1"/>
  <c r="I594" i="5" a="1"/>
  <c r="I594" i="5" s="1"/>
  <c r="I595" i="5" a="1"/>
  <c r="I595" i="5" s="1"/>
  <c r="I596" i="5" a="1"/>
  <c r="I596" i="5" s="1"/>
  <c r="I597" i="5" a="1"/>
  <c r="I597" i="5" s="1"/>
  <c r="I598" i="5" a="1"/>
  <c r="I598" i="5" s="1"/>
  <c r="I599" i="5" a="1"/>
  <c r="I599" i="5" s="1"/>
  <c r="I600" i="5" a="1"/>
  <c r="I600" i="5" s="1"/>
  <c r="I601" i="5" a="1"/>
  <c r="I601" i="5" s="1"/>
  <c r="I602" i="5" a="1"/>
  <c r="I602" i="5" s="1"/>
  <c r="I603" i="5" a="1"/>
  <c r="I603" i="5" s="1"/>
  <c r="I604" i="5" a="1"/>
  <c r="I604" i="5" s="1"/>
  <c r="I605" i="5" a="1"/>
  <c r="I605" i="5" s="1"/>
  <c r="I606" i="5" a="1"/>
  <c r="I606" i="5" s="1"/>
  <c r="I607" i="5" a="1"/>
  <c r="I607" i="5" s="1"/>
  <c r="I608" i="5" a="1"/>
  <c r="I608" i="5" s="1"/>
  <c r="I609" i="5" a="1"/>
  <c r="I609" i="5" s="1"/>
  <c r="I610" i="5" a="1"/>
  <c r="I610" i="5" s="1"/>
  <c r="I611" i="5" a="1"/>
  <c r="I611" i="5" s="1"/>
  <c r="I612" i="5" a="1"/>
  <c r="I612" i="5" s="1"/>
  <c r="I613" i="5" a="1"/>
  <c r="I613" i="5" s="1"/>
  <c r="I614" i="5" a="1"/>
  <c r="I614" i="5" s="1"/>
  <c r="I615" i="5" a="1"/>
  <c r="I615" i="5" s="1"/>
  <c r="I616" i="5" a="1"/>
  <c r="I616" i="5" s="1"/>
  <c r="I617" i="5" a="1"/>
  <c r="I617" i="5" s="1"/>
  <c r="I618" i="5" a="1"/>
  <c r="I618" i="5" s="1"/>
  <c r="I619" i="5" a="1"/>
  <c r="I619" i="5" s="1"/>
  <c r="I620" i="5" a="1"/>
  <c r="I620" i="5" s="1"/>
  <c r="I621" i="5" a="1"/>
  <c r="I621" i="5" s="1"/>
  <c r="I622" i="5" a="1"/>
  <c r="I622" i="5" s="1"/>
  <c r="I623" i="5" a="1"/>
  <c r="I623" i="5" s="1"/>
  <c r="I624" i="5" a="1"/>
  <c r="I624" i="5" s="1"/>
  <c r="I625" i="5" a="1"/>
  <c r="I625" i="5" s="1"/>
  <c r="I626" i="5" a="1"/>
  <c r="I626" i="5" s="1"/>
  <c r="I627" i="5" a="1"/>
  <c r="I627" i="5" s="1"/>
  <c r="I628" i="5" a="1"/>
  <c r="I628" i="5" s="1"/>
  <c r="I629" i="5" a="1"/>
  <c r="I629" i="5" s="1"/>
  <c r="I630" i="5" a="1"/>
  <c r="I630" i="5" s="1"/>
  <c r="I631" i="5" a="1"/>
  <c r="I631" i="5" s="1"/>
  <c r="I632" i="5" a="1"/>
  <c r="I632" i="5" s="1"/>
  <c r="I633" i="5" a="1"/>
  <c r="I633" i="5" s="1"/>
  <c r="I634" i="5" a="1"/>
  <c r="I634" i="5" s="1"/>
  <c r="I635" i="5" a="1"/>
  <c r="I635" i="5" s="1"/>
  <c r="I636" i="5" a="1"/>
  <c r="I636" i="5" s="1"/>
  <c r="I637" i="5" a="1"/>
  <c r="I637" i="5" s="1"/>
  <c r="I638" i="5" a="1"/>
  <c r="I638" i="5" s="1"/>
  <c r="I639" i="5" a="1"/>
  <c r="I639" i="5" s="1"/>
  <c r="I640" i="5" a="1"/>
  <c r="I640" i="5" s="1"/>
  <c r="I641" i="5" a="1"/>
  <c r="I641" i="5" s="1"/>
  <c r="I642" i="5" a="1"/>
  <c r="I642" i="5" s="1"/>
  <c r="I643" i="5" a="1"/>
  <c r="I643" i="5" s="1"/>
  <c r="I644" i="5" a="1"/>
  <c r="I644" i="5" s="1"/>
  <c r="I645" i="5" a="1"/>
  <c r="I645" i="5" s="1"/>
  <c r="I646" i="5" a="1"/>
  <c r="I646" i="5" s="1"/>
  <c r="I647" i="5" a="1"/>
  <c r="I647" i="5" s="1"/>
  <c r="I648" i="5" a="1"/>
  <c r="I648" i="5" s="1"/>
  <c r="I649" i="5" a="1"/>
  <c r="I649" i="5" s="1"/>
  <c r="I650" i="5" a="1"/>
  <c r="I650" i="5" s="1"/>
  <c r="I651" i="5" a="1"/>
  <c r="I651" i="5" s="1"/>
  <c r="I652" i="5" a="1"/>
  <c r="I652" i="5" s="1"/>
  <c r="I653" i="5" a="1"/>
  <c r="I653" i="5" s="1"/>
  <c r="I654" i="5" a="1"/>
  <c r="I654" i="5" s="1"/>
  <c r="I655" i="5" a="1"/>
  <c r="I655" i="5" s="1"/>
  <c r="I656" i="5" a="1"/>
  <c r="I656" i="5" s="1"/>
  <c r="I657" i="5" a="1"/>
  <c r="I657" i="5" s="1"/>
  <c r="I658" i="5" a="1"/>
  <c r="I658" i="5" s="1"/>
  <c r="I659" i="5" a="1"/>
  <c r="I659" i="5" s="1"/>
  <c r="I660" i="5" a="1"/>
  <c r="I660" i="5" s="1"/>
  <c r="I661" i="5" a="1"/>
  <c r="I661" i="5" s="1"/>
  <c r="I662" i="5" a="1"/>
  <c r="I662" i="5" s="1"/>
  <c r="I663" i="5" a="1"/>
  <c r="I663" i="5" s="1"/>
  <c r="I664" i="5" a="1"/>
  <c r="I664" i="5" s="1"/>
  <c r="I665" i="5" a="1"/>
  <c r="I665" i="5" s="1"/>
  <c r="I666" i="5" a="1"/>
  <c r="I666" i="5" s="1"/>
  <c r="I667" i="5" a="1"/>
  <c r="I667" i="5" s="1"/>
  <c r="I668" i="5" a="1"/>
  <c r="I668" i="5" s="1"/>
  <c r="I669" i="5" a="1"/>
  <c r="I669" i="5" s="1"/>
  <c r="I670" i="5" a="1"/>
  <c r="I670" i="5" s="1"/>
  <c r="I671" i="5" a="1"/>
  <c r="I671" i="5" s="1"/>
  <c r="I672" i="5" a="1"/>
  <c r="I672" i="5" s="1"/>
  <c r="I673" i="5" a="1"/>
  <c r="I673" i="5" s="1"/>
  <c r="I674" i="5" a="1"/>
  <c r="I674" i="5" s="1"/>
  <c r="I675" i="5" a="1"/>
  <c r="I675" i="5" s="1"/>
  <c r="I676" i="5" a="1"/>
  <c r="I676" i="5" s="1"/>
  <c r="I677" i="5" a="1"/>
  <c r="I677" i="5" s="1"/>
  <c r="I678" i="5" a="1"/>
  <c r="I678" i="5" s="1"/>
  <c r="I679" i="5" a="1"/>
  <c r="I679" i="5" s="1"/>
  <c r="I680" i="5" a="1"/>
  <c r="I680" i="5" s="1"/>
  <c r="I681" i="5" a="1"/>
  <c r="I681" i="5" s="1"/>
  <c r="I682" i="5" a="1"/>
  <c r="I682" i="5" s="1"/>
  <c r="I683" i="5" a="1"/>
  <c r="I683" i="5" s="1"/>
  <c r="I684" i="5" a="1"/>
  <c r="I684" i="5" s="1"/>
  <c r="I685" i="5" a="1"/>
  <c r="I685" i="5" s="1"/>
  <c r="I686" i="5" a="1"/>
  <c r="I686" i="5" s="1"/>
  <c r="I687" i="5" a="1"/>
  <c r="I687" i="5" s="1"/>
  <c r="I688" i="5" a="1"/>
  <c r="I688" i="5" s="1"/>
  <c r="I689" i="5" a="1"/>
  <c r="I689" i="5" s="1"/>
  <c r="I690" i="5" a="1"/>
  <c r="I690" i="5" s="1"/>
  <c r="I691" i="5" a="1"/>
  <c r="I691" i="5" s="1"/>
  <c r="I692" i="5" a="1"/>
  <c r="I692" i="5" s="1"/>
  <c r="I693" i="5" a="1"/>
  <c r="I693" i="5" s="1"/>
  <c r="I694" i="5" a="1"/>
  <c r="I694" i="5" s="1"/>
  <c r="I695" i="5" a="1"/>
  <c r="I695" i="5" s="1"/>
  <c r="I696" i="5" a="1"/>
  <c r="I696" i="5" s="1"/>
  <c r="I697" i="5" a="1"/>
  <c r="I697" i="5" s="1"/>
  <c r="I698" i="5" a="1"/>
  <c r="I698" i="5" s="1"/>
  <c r="I699" i="5" a="1"/>
  <c r="I699" i="5" s="1"/>
  <c r="I700" i="5" a="1"/>
  <c r="I700" i="5" s="1"/>
  <c r="I701" i="5" a="1"/>
  <c r="I701" i="5" s="1"/>
  <c r="I702" i="5" a="1"/>
  <c r="I702" i="5" s="1"/>
  <c r="I703" i="5" a="1"/>
  <c r="I703" i="5" s="1"/>
  <c r="I704" i="5" a="1"/>
  <c r="I704" i="5" s="1"/>
  <c r="I705" i="5" a="1"/>
  <c r="I705" i="5" s="1"/>
  <c r="I706" i="5" a="1"/>
  <c r="I706" i="5" s="1"/>
  <c r="I707" i="5" a="1"/>
  <c r="I707" i="5" s="1"/>
  <c r="I708" i="5" a="1"/>
  <c r="I708" i="5" s="1"/>
  <c r="I709" i="5" a="1"/>
  <c r="I709" i="5" s="1"/>
  <c r="I710" i="5" a="1"/>
  <c r="I710" i="5" s="1"/>
  <c r="I711" i="5" a="1"/>
  <c r="I711" i="5" s="1"/>
  <c r="I712" i="5" a="1"/>
  <c r="I712" i="5" s="1"/>
  <c r="I713" i="5" a="1"/>
  <c r="I713" i="5" s="1"/>
  <c r="I714" i="5" a="1"/>
  <c r="I714" i="5" s="1"/>
  <c r="I715" i="5" a="1"/>
  <c r="I715" i="5" s="1"/>
  <c r="I716" i="5" a="1"/>
  <c r="I716" i="5" s="1"/>
  <c r="I717" i="5" a="1"/>
  <c r="I717" i="5" s="1"/>
  <c r="I718" i="5" a="1"/>
  <c r="I718" i="5" s="1"/>
  <c r="I719" i="5" a="1"/>
  <c r="I719" i="5" s="1"/>
  <c r="I720" i="5" a="1"/>
  <c r="I720" i="5" s="1"/>
  <c r="I721" i="5" a="1"/>
  <c r="I721" i="5" s="1"/>
  <c r="I722" i="5" a="1"/>
  <c r="I722" i="5" s="1"/>
  <c r="I723" i="5" a="1"/>
  <c r="I723" i="5" s="1"/>
  <c r="I724" i="5" a="1"/>
  <c r="I724" i="5" s="1"/>
  <c r="I725" i="5" a="1"/>
  <c r="I725" i="5" s="1"/>
  <c r="I726" i="5" a="1"/>
  <c r="I726" i="5" s="1"/>
  <c r="I727" i="5" a="1"/>
  <c r="I727" i="5" s="1"/>
  <c r="I728" i="5" a="1"/>
  <c r="I728" i="5" s="1"/>
  <c r="I729" i="5" a="1"/>
  <c r="I729" i="5" s="1"/>
  <c r="I730" i="5" a="1"/>
  <c r="I730" i="5" s="1"/>
  <c r="I731" i="5" a="1"/>
  <c r="I731" i="5" s="1"/>
  <c r="I732" i="5" a="1"/>
  <c r="I732" i="5" s="1"/>
  <c r="I733" i="5" a="1"/>
  <c r="I733" i="5" s="1"/>
  <c r="I734" i="5" a="1"/>
  <c r="I734" i="5" s="1"/>
  <c r="I735" i="5" a="1"/>
  <c r="I735" i="5" s="1"/>
  <c r="I736" i="5" a="1"/>
  <c r="I736" i="5" s="1"/>
  <c r="I737" i="5" a="1"/>
  <c r="I737" i="5" s="1"/>
  <c r="I738" i="5" a="1"/>
  <c r="I738" i="5" s="1"/>
  <c r="I739" i="5" a="1"/>
  <c r="I739" i="5" s="1"/>
  <c r="I2" i="5" a="1"/>
  <c r="I2" i="5" s="1"/>
  <c r="G8" i="15"/>
  <c r="I3" i="3" a="1"/>
  <c r="I3" i="3" s="1"/>
  <c r="I4" i="3" a="1"/>
  <c r="I4" i="3" s="1"/>
  <c r="I5" i="3" a="1"/>
  <c r="I5" i="3" s="1"/>
  <c r="I6" i="3" a="1"/>
  <c r="I6" i="3" s="1"/>
  <c r="I7" i="3" a="1"/>
  <c r="I7" i="3" s="1"/>
  <c r="I8" i="3" a="1"/>
  <c r="I8" i="3" s="1"/>
  <c r="I9" i="3" a="1"/>
  <c r="I9" i="3" s="1"/>
  <c r="I10" i="3" a="1"/>
  <c r="I10" i="3" s="1"/>
  <c r="I11" i="3" a="1"/>
  <c r="I11" i="3" s="1"/>
  <c r="I12" i="3" a="1"/>
  <c r="I12" i="3" s="1"/>
  <c r="I13" i="3" a="1"/>
  <c r="I13" i="3" s="1"/>
  <c r="I14" i="3" a="1"/>
  <c r="I14" i="3" s="1"/>
  <c r="I15" i="3" a="1"/>
  <c r="I15" i="3" s="1"/>
  <c r="I16" i="3" a="1"/>
  <c r="I16" i="3" s="1"/>
  <c r="I17" i="3" a="1"/>
  <c r="I17" i="3" s="1"/>
  <c r="I18" i="3" a="1"/>
  <c r="I18" i="3" s="1"/>
  <c r="I19" i="3" a="1"/>
  <c r="I19" i="3" s="1"/>
  <c r="I20" i="3" a="1"/>
  <c r="I20" i="3" s="1"/>
  <c r="I21" i="3" a="1"/>
  <c r="I21" i="3" s="1"/>
  <c r="I22" i="3" a="1"/>
  <c r="I22" i="3" s="1"/>
  <c r="I23" i="3" a="1"/>
  <c r="I23" i="3" s="1"/>
  <c r="I24" i="3" a="1"/>
  <c r="I24" i="3" s="1"/>
  <c r="I25" i="3" a="1"/>
  <c r="I25" i="3" s="1"/>
  <c r="I26" i="3" a="1"/>
  <c r="I26" i="3" s="1"/>
  <c r="I27" i="3" a="1"/>
  <c r="I27" i="3" s="1"/>
  <c r="I28" i="3" a="1"/>
  <c r="I28" i="3" s="1"/>
  <c r="I29" i="3" a="1"/>
  <c r="I29" i="3" s="1"/>
  <c r="I30" i="3" a="1"/>
  <c r="I30" i="3" s="1"/>
  <c r="I31" i="3" a="1"/>
  <c r="I31" i="3" s="1"/>
  <c r="I32" i="3" a="1"/>
  <c r="I32" i="3" s="1"/>
  <c r="I33" i="3" a="1"/>
  <c r="I33" i="3" s="1"/>
  <c r="I34" i="3" a="1"/>
  <c r="I34" i="3" s="1"/>
  <c r="I35" i="3" a="1"/>
  <c r="I35" i="3" s="1"/>
  <c r="I36" i="3" a="1"/>
  <c r="I36" i="3" s="1"/>
  <c r="I37" i="3" a="1"/>
  <c r="I37" i="3" s="1"/>
  <c r="I38" i="3" a="1"/>
  <c r="I38" i="3" s="1"/>
  <c r="I39" i="3" a="1"/>
  <c r="I39" i="3" s="1"/>
  <c r="I40" i="3" a="1"/>
  <c r="I40" i="3" s="1"/>
  <c r="I41" i="3" a="1"/>
  <c r="I41" i="3" s="1"/>
  <c r="I42" i="3" a="1"/>
  <c r="I42" i="3" s="1"/>
  <c r="I43" i="3" a="1"/>
  <c r="I43" i="3" s="1"/>
  <c r="I44" i="3" a="1"/>
  <c r="I44" i="3" s="1"/>
  <c r="I45" i="3" a="1"/>
  <c r="I45" i="3" s="1"/>
  <c r="I46" i="3" a="1"/>
  <c r="I46" i="3" s="1"/>
  <c r="I47" i="3" a="1"/>
  <c r="I47" i="3" s="1"/>
  <c r="I48" i="3" a="1"/>
  <c r="I48" i="3" s="1"/>
  <c r="I49" i="3" a="1"/>
  <c r="I49" i="3" s="1"/>
  <c r="I50" i="3" a="1"/>
  <c r="I50" i="3" s="1"/>
  <c r="I51" i="3" a="1"/>
  <c r="I51" i="3" s="1"/>
  <c r="I52" i="3" a="1"/>
  <c r="I52" i="3" s="1"/>
  <c r="I53" i="3" a="1"/>
  <c r="I53" i="3" s="1"/>
  <c r="I54" i="3" a="1"/>
  <c r="I54" i="3" s="1"/>
  <c r="I55" i="3" a="1"/>
  <c r="I55" i="3" s="1"/>
  <c r="I56" i="3" a="1"/>
  <c r="I56" i="3" s="1"/>
  <c r="I57" i="3" a="1"/>
  <c r="I57" i="3" s="1"/>
  <c r="I58" i="3" a="1"/>
  <c r="I58" i="3" s="1"/>
  <c r="I59" i="3" a="1"/>
  <c r="I59" i="3" s="1"/>
  <c r="I60" i="3" a="1"/>
  <c r="I60" i="3" s="1"/>
  <c r="I61" i="3" a="1"/>
  <c r="I61" i="3" s="1"/>
  <c r="I62" i="3" a="1"/>
  <c r="I62" i="3" s="1"/>
  <c r="I63" i="3" a="1"/>
  <c r="I63" i="3" s="1"/>
  <c r="I64" i="3" a="1"/>
  <c r="I64" i="3" s="1"/>
  <c r="I65" i="3" a="1"/>
  <c r="I65" i="3" s="1"/>
  <c r="I66" i="3" a="1"/>
  <c r="I66" i="3" s="1"/>
  <c r="I67" i="3" a="1"/>
  <c r="I67" i="3" s="1"/>
  <c r="I68" i="3" a="1"/>
  <c r="I68" i="3" s="1"/>
  <c r="I69" i="3" a="1"/>
  <c r="I69" i="3" s="1"/>
  <c r="I70" i="3" a="1"/>
  <c r="I70" i="3" s="1"/>
  <c r="I71" i="3" a="1"/>
  <c r="I71" i="3" s="1"/>
  <c r="I72" i="3" a="1"/>
  <c r="I72" i="3" s="1"/>
  <c r="I73" i="3" a="1"/>
  <c r="I73" i="3" s="1"/>
  <c r="I74" i="3" a="1"/>
  <c r="I74" i="3" s="1"/>
  <c r="I75" i="3" a="1"/>
  <c r="I75" i="3" s="1"/>
  <c r="I76" i="3" a="1"/>
  <c r="I76" i="3" s="1"/>
  <c r="I77" i="3" a="1"/>
  <c r="I77" i="3" s="1"/>
  <c r="I78" i="3" a="1"/>
  <c r="I78" i="3" s="1"/>
  <c r="I79" i="3" a="1"/>
  <c r="I79" i="3" s="1"/>
  <c r="I80" i="3" a="1"/>
  <c r="I80" i="3" s="1"/>
  <c r="I81" i="3" a="1"/>
  <c r="I81" i="3" s="1"/>
  <c r="I82" i="3" a="1"/>
  <c r="I82" i="3" s="1"/>
  <c r="I83" i="3" a="1"/>
  <c r="I83" i="3" s="1"/>
  <c r="I84" i="3" a="1"/>
  <c r="I84" i="3" s="1"/>
  <c r="I85" i="3" a="1"/>
  <c r="I85" i="3" s="1"/>
  <c r="I86" i="3" a="1"/>
  <c r="I86" i="3" s="1"/>
  <c r="I87" i="3" a="1"/>
  <c r="I87" i="3" s="1"/>
  <c r="I88" i="3" a="1"/>
  <c r="I88" i="3" s="1"/>
  <c r="I89" i="3" a="1"/>
  <c r="I89" i="3" s="1"/>
  <c r="I90" i="3" a="1"/>
  <c r="I90" i="3" s="1"/>
  <c r="I91" i="3" a="1"/>
  <c r="I91" i="3" s="1"/>
  <c r="I92" i="3" a="1"/>
  <c r="I92" i="3" s="1"/>
  <c r="I93" i="3" a="1"/>
  <c r="I93" i="3" s="1"/>
  <c r="I94" i="3" a="1"/>
  <c r="I94" i="3" s="1"/>
  <c r="I95" i="3" a="1"/>
  <c r="I95" i="3" s="1"/>
  <c r="I96" i="3" a="1"/>
  <c r="I96" i="3" s="1"/>
  <c r="I97" i="3" a="1"/>
  <c r="I97" i="3" s="1"/>
  <c r="I98" i="3" a="1"/>
  <c r="I98" i="3" s="1"/>
  <c r="I99" i="3" a="1"/>
  <c r="I99" i="3" s="1"/>
  <c r="I100" i="3" a="1"/>
  <c r="I100" i="3" s="1"/>
  <c r="I101" i="3" a="1"/>
  <c r="I101" i="3" s="1"/>
  <c r="I102" i="3" a="1"/>
  <c r="I102" i="3" s="1"/>
  <c r="I103" i="3" a="1"/>
  <c r="I103" i="3" s="1"/>
  <c r="I104" i="3" a="1"/>
  <c r="I104" i="3" s="1"/>
  <c r="I105" i="3" a="1"/>
  <c r="I105" i="3" s="1"/>
  <c r="I106" i="3" a="1"/>
  <c r="I106" i="3" s="1"/>
  <c r="I107" i="3" a="1"/>
  <c r="I107" i="3" s="1"/>
  <c r="I108" i="3" a="1"/>
  <c r="I108" i="3" s="1"/>
  <c r="I109" i="3" a="1"/>
  <c r="I109" i="3" s="1"/>
  <c r="I110" i="3" a="1"/>
  <c r="I110" i="3" s="1"/>
  <c r="I111" i="3" a="1"/>
  <c r="I111" i="3" s="1"/>
  <c r="I112" i="3" a="1"/>
  <c r="I112" i="3" s="1"/>
  <c r="I113" i="3" a="1"/>
  <c r="I113" i="3" s="1"/>
  <c r="I114" i="3" a="1"/>
  <c r="I114" i="3" s="1"/>
  <c r="I115" i="3" a="1"/>
  <c r="I115" i="3" s="1"/>
  <c r="I116" i="3" a="1"/>
  <c r="I116" i="3" s="1"/>
  <c r="I117" i="3" a="1"/>
  <c r="I117" i="3" s="1"/>
  <c r="I118" i="3" a="1"/>
  <c r="I118" i="3" s="1"/>
  <c r="I119" i="3" a="1"/>
  <c r="I119" i="3" s="1"/>
  <c r="I120" i="3" a="1"/>
  <c r="I120" i="3" s="1"/>
  <c r="I121" i="3" a="1"/>
  <c r="I121" i="3" s="1"/>
  <c r="I122" i="3" a="1"/>
  <c r="I122" i="3" s="1"/>
  <c r="I123" i="3" a="1"/>
  <c r="I123" i="3" s="1"/>
  <c r="I124" i="3" a="1"/>
  <c r="I124" i="3" s="1"/>
  <c r="I125" i="3" a="1"/>
  <c r="I125" i="3" s="1"/>
  <c r="I126" i="3" a="1"/>
  <c r="I126" i="3" s="1"/>
  <c r="I127" i="3" a="1"/>
  <c r="I127" i="3" s="1"/>
  <c r="I128" i="3" a="1"/>
  <c r="I128" i="3" s="1"/>
  <c r="I129" i="3" a="1"/>
  <c r="I129" i="3" s="1"/>
  <c r="I130" i="3" a="1"/>
  <c r="I130" i="3" s="1"/>
  <c r="I131" i="3" a="1"/>
  <c r="I131" i="3" s="1"/>
  <c r="I132" i="3" a="1"/>
  <c r="I132" i="3" s="1"/>
  <c r="I133" i="3" a="1"/>
  <c r="I133" i="3" s="1"/>
  <c r="I134" i="3" a="1"/>
  <c r="I134" i="3" s="1"/>
  <c r="I135" i="3" a="1"/>
  <c r="I135" i="3" s="1"/>
  <c r="I136" i="3" a="1"/>
  <c r="I136" i="3" s="1"/>
  <c r="I137" i="3" a="1"/>
  <c r="I137" i="3" s="1"/>
  <c r="I138" i="3" a="1"/>
  <c r="I138" i="3" s="1"/>
  <c r="I139" i="3" a="1"/>
  <c r="I139" i="3" s="1"/>
  <c r="I140" i="3" a="1"/>
  <c r="I140" i="3" s="1"/>
  <c r="I141" i="3" a="1"/>
  <c r="I141" i="3" s="1"/>
  <c r="I142" i="3" a="1"/>
  <c r="I142" i="3" s="1"/>
  <c r="I143" i="3" a="1"/>
  <c r="I143" i="3" s="1"/>
  <c r="I144" i="3" a="1"/>
  <c r="I144" i="3" s="1"/>
  <c r="I145" i="3" a="1"/>
  <c r="I145" i="3" s="1"/>
  <c r="I146" i="3" a="1"/>
  <c r="I146" i="3" s="1"/>
  <c r="I147" i="3" a="1"/>
  <c r="I147" i="3" s="1"/>
  <c r="I148" i="3" a="1"/>
  <c r="I148" i="3" s="1"/>
  <c r="I149" i="3" a="1"/>
  <c r="I149" i="3" s="1"/>
  <c r="I150" i="3" a="1"/>
  <c r="I150" i="3" s="1"/>
  <c r="I151" i="3" a="1"/>
  <c r="I151" i="3" s="1"/>
  <c r="I152" i="3" a="1"/>
  <c r="I152" i="3" s="1"/>
  <c r="I153" i="3" a="1"/>
  <c r="I153" i="3" s="1"/>
  <c r="I154" i="3" a="1"/>
  <c r="I154" i="3" s="1"/>
  <c r="I155" i="3" a="1"/>
  <c r="I155" i="3" s="1"/>
  <c r="I156" i="3" a="1"/>
  <c r="I156" i="3" s="1"/>
  <c r="I157" i="3" a="1"/>
  <c r="I157" i="3" s="1"/>
  <c r="I158" i="3" a="1"/>
  <c r="I158" i="3" s="1"/>
  <c r="I159" i="3" a="1"/>
  <c r="I159" i="3" s="1"/>
  <c r="I160" i="3" a="1"/>
  <c r="I160" i="3" s="1"/>
  <c r="I161" i="3" a="1"/>
  <c r="I161" i="3" s="1"/>
  <c r="I162" i="3" a="1"/>
  <c r="I162" i="3" s="1"/>
  <c r="I163" i="3" a="1"/>
  <c r="I163" i="3" s="1"/>
  <c r="I164" i="3" a="1"/>
  <c r="I164" i="3" s="1"/>
  <c r="I165" i="3" a="1"/>
  <c r="I165" i="3" s="1"/>
  <c r="I166" i="3" a="1"/>
  <c r="I166" i="3" s="1"/>
  <c r="I167" i="3" a="1"/>
  <c r="I167" i="3" s="1"/>
  <c r="I168" i="3" a="1"/>
  <c r="I168" i="3" s="1"/>
  <c r="I169" i="3" a="1"/>
  <c r="I169" i="3" s="1"/>
  <c r="I170" i="3" a="1"/>
  <c r="I170" i="3" s="1"/>
  <c r="I171" i="3" a="1"/>
  <c r="I171" i="3" s="1"/>
  <c r="I172" i="3" a="1"/>
  <c r="I172" i="3" s="1"/>
  <c r="I173" i="3" a="1"/>
  <c r="I173" i="3" s="1"/>
  <c r="I174" i="3" a="1"/>
  <c r="I174" i="3" s="1"/>
  <c r="I175" i="3" a="1"/>
  <c r="I175" i="3" s="1"/>
  <c r="I176" i="3" a="1"/>
  <c r="I176" i="3" s="1"/>
  <c r="I177" i="3" a="1"/>
  <c r="I177" i="3" s="1"/>
  <c r="I178" i="3" a="1"/>
  <c r="I178" i="3" s="1"/>
  <c r="I179" i="3" a="1"/>
  <c r="I179" i="3" s="1"/>
  <c r="I180" i="3" a="1"/>
  <c r="I180" i="3" s="1"/>
  <c r="I181" i="3" a="1"/>
  <c r="I181" i="3" s="1"/>
  <c r="I182" i="3" a="1"/>
  <c r="I182" i="3" s="1"/>
  <c r="I183" i="3" a="1"/>
  <c r="I183" i="3" s="1"/>
  <c r="I184" i="3" a="1"/>
  <c r="I184" i="3" s="1"/>
  <c r="I185" i="3" a="1"/>
  <c r="I185" i="3" s="1"/>
  <c r="I186" i="3" a="1"/>
  <c r="I186" i="3" s="1"/>
  <c r="I187" i="3" a="1"/>
  <c r="I187" i="3" s="1"/>
  <c r="I188" i="3" a="1"/>
  <c r="I188" i="3" s="1"/>
  <c r="I189" i="3" a="1"/>
  <c r="I189" i="3" s="1"/>
  <c r="I190" i="3" a="1"/>
  <c r="I190" i="3" s="1"/>
  <c r="I191" i="3" a="1"/>
  <c r="I191" i="3" s="1"/>
  <c r="I192" i="3" a="1"/>
  <c r="I192" i="3" s="1"/>
  <c r="I193" i="3" a="1"/>
  <c r="I193" i="3" s="1"/>
  <c r="I194" i="3" a="1"/>
  <c r="I194" i="3" s="1"/>
  <c r="I195" i="3" a="1"/>
  <c r="I195" i="3" s="1"/>
  <c r="I196" i="3" a="1"/>
  <c r="I196" i="3" s="1"/>
  <c r="I197" i="3" a="1"/>
  <c r="I197" i="3" s="1"/>
  <c r="I198" i="3" a="1"/>
  <c r="I198" i="3" s="1"/>
  <c r="I199" i="3" a="1"/>
  <c r="I199" i="3" s="1"/>
  <c r="I200" i="3" a="1"/>
  <c r="I200" i="3" s="1"/>
  <c r="I201" i="3" a="1"/>
  <c r="I201" i="3" s="1"/>
  <c r="I202" i="3" a="1"/>
  <c r="I202" i="3" s="1"/>
  <c r="I203" i="3" a="1"/>
  <c r="I203" i="3" s="1"/>
  <c r="I204" i="3" a="1"/>
  <c r="I204" i="3" s="1"/>
  <c r="I205" i="3" a="1"/>
  <c r="I205" i="3" s="1"/>
  <c r="I206" i="3" a="1"/>
  <c r="I206" i="3" s="1"/>
  <c r="I207" i="3" a="1"/>
  <c r="I207" i="3" s="1"/>
  <c r="I208" i="3" a="1"/>
  <c r="I208" i="3" s="1"/>
  <c r="I209" i="3" a="1"/>
  <c r="I209" i="3" s="1"/>
  <c r="I210" i="3" a="1"/>
  <c r="I210" i="3" s="1"/>
  <c r="I211" i="3" a="1"/>
  <c r="I211" i="3" s="1"/>
  <c r="I212" i="3" a="1"/>
  <c r="I212" i="3" s="1"/>
  <c r="I213" i="3" a="1"/>
  <c r="I213" i="3" s="1"/>
  <c r="I214" i="3" a="1"/>
  <c r="I214" i="3" s="1"/>
  <c r="I215" i="3" a="1"/>
  <c r="I215" i="3" s="1"/>
  <c r="I216" i="3" a="1"/>
  <c r="I216" i="3" s="1"/>
  <c r="I217" i="3" a="1"/>
  <c r="I217" i="3" s="1"/>
  <c r="I218" i="3" a="1"/>
  <c r="I218" i="3" s="1"/>
  <c r="I219" i="3" a="1"/>
  <c r="I219" i="3" s="1"/>
  <c r="I220" i="3" a="1"/>
  <c r="I220" i="3" s="1"/>
  <c r="I221" i="3" a="1"/>
  <c r="I221" i="3" s="1"/>
  <c r="I222" i="3" a="1"/>
  <c r="I222" i="3" s="1"/>
  <c r="I223" i="3" a="1"/>
  <c r="I223" i="3" s="1"/>
  <c r="I224" i="3" a="1"/>
  <c r="I224" i="3" s="1"/>
  <c r="I225" i="3" a="1"/>
  <c r="I225" i="3" s="1"/>
  <c r="I226" i="3" a="1"/>
  <c r="I226" i="3" s="1"/>
  <c r="I227" i="3" a="1"/>
  <c r="I227" i="3" s="1"/>
  <c r="I228" i="3" a="1"/>
  <c r="I228" i="3" s="1"/>
  <c r="I229" i="3" a="1"/>
  <c r="I229" i="3" s="1"/>
  <c r="I230" i="3" a="1"/>
  <c r="I230" i="3" s="1"/>
  <c r="I231" i="3" a="1"/>
  <c r="I231" i="3" s="1"/>
  <c r="I232" i="3" a="1"/>
  <c r="I232" i="3" s="1"/>
  <c r="I233" i="3" a="1"/>
  <c r="I233" i="3" s="1"/>
  <c r="I234" i="3" a="1"/>
  <c r="I234" i="3" s="1"/>
  <c r="I235" i="3" a="1"/>
  <c r="I235" i="3" s="1"/>
  <c r="I236" i="3" a="1"/>
  <c r="I236" i="3" s="1"/>
  <c r="I237" i="3" a="1"/>
  <c r="I237" i="3" s="1"/>
  <c r="I238" i="3" a="1"/>
  <c r="I238" i="3" s="1"/>
  <c r="I239" i="3" a="1"/>
  <c r="I239" i="3" s="1"/>
  <c r="I240" i="3" a="1"/>
  <c r="I240" i="3" s="1"/>
  <c r="I241" i="3" a="1"/>
  <c r="I241" i="3" s="1"/>
  <c r="I242" i="3" a="1"/>
  <c r="I242" i="3" s="1"/>
  <c r="I243" i="3" a="1"/>
  <c r="I243" i="3" s="1"/>
  <c r="I244" i="3" a="1"/>
  <c r="I244" i="3" s="1"/>
  <c r="I245" i="3" a="1"/>
  <c r="I245" i="3" s="1"/>
  <c r="I246" i="3" a="1"/>
  <c r="I246" i="3" s="1"/>
  <c r="I247" i="3" a="1"/>
  <c r="I247" i="3" s="1"/>
  <c r="I248" i="3" a="1"/>
  <c r="I248" i="3" s="1"/>
  <c r="I249" i="3" a="1"/>
  <c r="I249" i="3" s="1"/>
  <c r="I250" i="3" a="1"/>
  <c r="I250" i="3" s="1"/>
  <c r="I251" i="3" a="1"/>
  <c r="I251" i="3" s="1"/>
  <c r="I252" i="3" a="1"/>
  <c r="I252" i="3" s="1"/>
  <c r="I253" i="3" a="1"/>
  <c r="I253" i="3" s="1"/>
  <c r="I254" i="3" a="1"/>
  <c r="I254" i="3" s="1"/>
  <c r="I255" i="3" a="1"/>
  <c r="I255" i="3" s="1"/>
  <c r="I256" i="3" a="1"/>
  <c r="I256" i="3" s="1"/>
  <c r="I257" i="3" a="1"/>
  <c r="I257" i="3" s="1"/>
  <c r="I258" i="3" a="1"/>
  <c r="I258" i="3" s="1"/>
  <c r="I259" i="3" a="1"/>
  <c r="I259" i="3" s="1"/>
  <c r="I260" i="3" a="1"/>
  <c r="I260" i="3" s="1"/>
  <c r="I261" i="3" a="1"/>
  <c r="I261" i="3" s="1"/>
  <c r="I262" i="3" a="1"/>
  <c r="I262" i="3" s="1"/>
  <c r="I263" i="3" a="1"/>
  <c r="I263" i="3" s="1"/>
  <c r="I264" i="3" a="1"/>
  <c r="I264" i="3" s="1"/>
  <c r="I265" i="3" a="1"/>
  <c r="I265" i="3" s="1"/>
  <c r="I266" i="3" a="1"/>
  <c r="I266" i="3" s="1"/>
  <c r="I267" i="3" a="1"/>
  <c r="I267" i="3" s="1"/>
  <c r="I268" i="3" a="1"/>
  <c r="I268" i="3" s="1"/>
  <c r="I269" i="3" a="1"/>
  <c r="I269" i="3" s="1"/>
  <c r="I270" i="3" a="1"/>
  <c r="I270" i="3" s="1"/>
  <c r="I271" i="3" a="1"/>
  <c r="I271" i="3" s="1"/>
  <c r="I272" i="3" a="1"/>
  <c r="I272" i="3" s="1"/>
  <c r="I273" i="3" a="1"/>
  <c r="I273" i="3" s="1"/>
  <c r="I274" i="3" a="1"/>
  <c r="I274" i="3" s="1"/>
  <c r="I275" i="3" a="1"/>
  <c r="I275" i="3" s="1"/>
  <c r="I276" i="3" a="1"/>
  <c r="I276" i="3" s="1"/>
  <c r="I277" i="3" a="1"/>
  <c r="I277" i="3" s="1"/>
  <c r="I278" i="3" a="1"/>
  <c r="I278" i="3" s="1"/>
  <c r="I279" i="3" a="1"/>
  <c r="I279" i="3" s="1"/>
  <c r="I280" i="3" a="1"/>
  <c r="I280" i="3" s="1"/>
  <c r="I281" i="3" a="1"/>
  <c r="I281" i="3" s="1"/>
  <c r="I282" i="3" a="1"/>
  <c r="I282" i="3" s="1"/>
  <c r="I283" i="3" a="1"/>
  <c r="I283" i="3" s="1"/>
  <c r="I284" i="3" a="1"/>
  <c r="I284" i="3" s="1"/>
  <c r="I285" i="3" a="1"/>
  <c r="I285" i="3" s="1"/>
  <c r="I286" i="3" a="1"/>
  <c r="I286" i="3" s="1"/>
  <c r="I287" i="3" a="1"/>
  <c r="I287" i="3" s="1"/>
  <c r="I288" i="3" a="1"/>
  <c r="I288" i="3" s="1"/>
  <c r="I289" i="3" a="1"/>
  <c r="I289" i="3" s="1"/>
  <c r="I290" i="3" a="1"/>
  <c r="I290" i="3" s="1"/>
  <c r="I291" i="3" a="1"/>
  <c r="I291" i="3" s="1"/>
  <c r="I292" i="3" a="1"/>
  <c r="I292" i="3" s="1"/>
  <c r="I293" i="3" a="1"/>
  <c r="I293" i="3" s="1"/>
  <c r="I294" i="3" a="1"/>
  <c r="I294" i="3" s="1"/>
  <c r="I295" i="3" a="1"/>
  <c r="I295" i="3" s="1"/>
  <c r="I296" i="3" a="1"/>
  <c r="I296" i="3" s="1"/>
  <c r="I297" i="3" a="1"/>
  <c r="I297" i="3" s="1"/>
  <c r="I298" i="3" a="1"/>
  <c r="I298" i="3" s="1"/>
  <c r="I299" i="3" a="1"/>
  <c r="I299" i="3" s="1"/>
  <c r="I300" i="3" a="1"/>
  <c r="I300" i="3" s="1"/>
  <c r="I301" i="3" a="1"/>
  <c r="I301" i="3" s="1"/>
  <c r="I302" i="3" a="1"/>
  <c r="I302" i="3" s="1"/>
  <c r="I303" i="3" a="1"/>
  <c r="I303" i="3" s="1"/>
  <c r="I304" i="3" a="1"/>
  <c r="I304" i="3" s="1"/>
  <c r="I305" i="3" a="1"/>
  <c r="I305" i="3" s="1"/>
  <c r="I306" i="3" a="1"/>
  <c r="I306" i="3" s="1"/>
  <c r="I307" i="3" a="1"/>
  <c r="I307" i="3" s="1"/>
  <c r="I308" i="3" a="1"/>
  <c r="I308" i="3" s="1"/>
  <c r="I309" i="3" a="1"/>
  <c r="I309" i="3" s="1"/>
  <c r="I310" i="3" a="1"/>
  <c r="I310" i="3" s="1"/>
  <c r="I311" i="3" a="1"/>
  <c r="I311" i="3" s="1"/>
  <c r="I312" i="3" a="1"/>
  <c r="I312" i="3" s="1"/>
  <c r="I313" i="3" a="1"/>
  <c r="I313" i="3" s="1"/>
  <c r="I314" i="3" a="1"/>
  <c r="I314" i="3" s="1"/>
  <c r="I315" i="3" a="1"/>
  <c r="I315" i="3" s="1"/>
  <c r="I316" i="3" a="1"/>
  <c r="I316" i="3" s="1"/>
  <c r="I317" i="3" a="1"/>
  <c r="I317" i="3" s="1"/>
  <c r="I318" i="3" a="1"/>
  <c r="I318" i="3" s="1"/>
  <c r="I319" i="3" a="1"/>
  <c r="I319" i="3" s="1"/>
  <c r="I320" i="3" a="1"/>
  <c r="I320" i="3" s="1"/>
  <c r="I321" i="3" a="1"/>
  <c r="I321" i="3" s="1"/>
  <c r="I322" i="3" a="1"/>
  <c r="I322" i="3" s="1"/>
  <c r="I323" i="3" a="1"/>
  <c r="I323" i="3" s="1"/>
  <c r="I324" i="3" a="1"/>
  <c r="I324" i="3" s="1"/>
  <c r="I325" i="3" a="1"/>
  <c r="I325" i="3" s="1"/>
  <c r="I326" i="3" a="1"/>
  <c r="I326" i="3" s="1"/>
  <c r="I327" i="3" a="1"/>
  <c r="I327" i="3" s="1"/>
  <c r="I328" i="3" a="1"/>
  <c r="I328" i="3" s="1"/>
  <c r="I329" i="3" a="1"/>
  <c r="I329" i="3" s="1"/>
  <c r="I330" i="3" a="1"/>
  <c r="I330" i="3" s="1"/>
  <c r="I331" i="3" a="1"/>
  <c r="I331" i="3" s="1"/>
  <c r="I332" i="3" a="1"/>
  <c r="I332" i="3" s="1"/>
  <c r="I333" i="3" a="1"/>
  <c r="I333" i="3" s="1"/>
  <c r="I334" i="3" a="1"/>
  <c r="I334" i="3" s="1"/>
  <c r="I335" i="3" a="1"/>
  <c r="I335" i="3" s="1"/>
  <c r="I336" i="3" a="1"/>
  <c r="I336" i="3" s="1"/>
  <c r="I337" i="3" a="1"/>
  <c r="I337" i="3" s="1"/>
  <c r="I338" i="3" a="1"/>
  <c r="I338" i="3" s="1"/>
  <c r="I339" i="3" a="1"/>
  <c r="I339" i="3" s="1"/>
  <c r="I340" i="3" a="1"/>
  <c r="I340" i="3" s="1"/>
  <c r="I341" i="3" a="1"/>
  <c r="I341" i="3" s="1"/>
  <c r="I342" i="3" a="1"/>
  <c r="I342" i="3" s="1"/>
  <c r="I343" i="3" a="1"/>
  <c r="I343" i="3" s="1"/>
  <c r="I344" i="3" a="1"/>
  <c r="I344" i="3" s="1"/>
  <c r="I345" i="3" a="1"/>
  <c r="I345" i="3" s="1"/>
  <c r="I346" i="3" a="1"/>
  <c r="I346" i="3" s="1"/>
  <c r="I347" i="3" a="1"/>
  <c r="I347" i="3" s="1"/>
  <c r="I348" i="3" a="1"/>
  <c r="I348" i="3" s="1"/>
  <c r="I349" i="3" a="1"/>
  <c r="I349" i="3" s="1"/>
  <c r="I350" i="3" a="1"/>
  <c r="I350" i="3" s="1"/>
  <c r="I351" i="3" a="1"/>
  <c r="I351" i="3" s="1"/>
  <c r="I352" i="3" a="1"/>
  <c r="I352" i="3" s="1"/>
  <c r="I353" i="3" a="1"/>
  <c r="I353" i="3" s="1"/>
  <c r="I354" i="3" a="1"/>
  <c r="I354" i="3" s="1"/>
  <c r="I355" i="3" a="1"/>
  <c r="I355" i="3" s="1"/>
  <c r="I356" i="3" a="1"/>
  <c r="I356" i="3" s="1"/>
  <c r="I357" i="3" a="1"/>
  <c r="I357" i="3" s="1"/>
  <c r="I358" i="3" a="1"/>
  <c r="I358" i="3" s="1"/>
  <c r="I359" i="3" a="1"/>
  <c r="I359" i="3" s="1"/>
  <c r="I360" i="3" a="1"/>
  <c r="I360" i="3" s="1"/>
  <c r="I361" i="3" a="1"/>
  <c r="I361" i="3" s="1"/>
  <c r="I362" i="3" a="1"/>
  <c r="I362" i="3" s="1"/>
  <c r="I363" i="3" a="1"/>
  <c r="I363" i="3" s="1"/>
  <c r="I364" i="3" a="1"/>
  <c r="I364" i="3" s="1"/>
  <c r="I365" i="3" a="1"/>
  <c r="I365" i="3" s="1"/>
  <c r="I366" i="3" a="1"/>
  <c r="I366" i="3" s="1"/>
  <c r="I367" i="3" a="1"/>
  <c r="I367" i="3" s="1"/>
  <c r="I368" i="3" a="1"/>
  <c r="I368" i="3" s="1"/>
  <c r="I369" i="3" a="1"/>
  <c r="I369" i="3" s="1"/>
  <c r="I370" i="3" a="1"/>
  <c r="I370" i="3" s="1"/>
  <c r="I371" i="3" a="1"/>
  <c r="I371" i="3" s="1"/>
  <c r="I372" i="3" a="1"/>
  <c r="I372" i="3" s="1"/>
  <c r="I373" i="3" a="1"/>
  <c r="I373" i="3" s="1"/>
  <c r="I374" i="3" a="1"/>
  <c r="I374" i="3" s="1"/>
  <c r="I375" i="3" a="1"/>
  <c r="I375" i="3" s="1"/>
  <c r="I376" i="3" a="1"/>
  <c r="I376" i="3" s="1"/>
  <c r="I377" i="3" a="1"/>
  <c r="I377" i="3" s="1"/>
  <c r="I378" i="3" a="1"/>
  <c r="I378" i="3" s="1"/>
  <c r="I379" i="3" a="1"/>
  <c r="I379" i="3" s="1"/>
  <c r="I380" i="3" a="1"/>
  <c r="I380" i="3" s="1"/>
  <c r="I381" i="3" a="1"/>
  <c r="I381" i="3" s="1"/>
  <c r="I382" i="3" a="1"/>
  <c r="I382" i="3" s="1"/>
  <c r="I383" i="3" a="1"/>
  <c r="I383" i="3" s="1"/>
  <c r="I384" i="3" a="1"/>
  <c r="I384" i="3" s="1"/>
  <c r="I385" i="3" a="1"/>
  <c r="I385" i="3" s="1"/>
  <c r="I386" i="3" a="1"/>
  <c r="I386" i="3" s="1"/>
  <c r="I387" i="3" a="1"/>
  <c r="I387" i="3" s="1"/>
  <c r="I388" i="3" a="1"/>
  <c r="I388" i="3" s="1"/>
  <c r="I389" i="3" a="1"/>
  <c r="I389" i="3" s="1"/>
  <c r="I390" i="3" a="1"/>
  <c r="I390" i="3" s="1"/>
  <c r="I391" i="3" a="1"/>
  <c r="I391" i="3" s="1"/>
  <c r="I392" i="3" a="1"/>
  <c r="I392" i="3" s="1"/>
  <c r="I393" i="3" a="1"/>
  <c r="I393" i="3" s="1"/>
  <c r="I394" i="3" a="1"/>
  <c r="I394" i="3" s="1"/>
  <c r="I395" i="3" a="1"/>
  <c r="I395" i="3" s="1"/>
  <c r="I396" i="3" a="1"/>
  <c r="I396" i="3" s="1"/>
  <c r="I397" i="3" a="1"/>
  <c r="I397" i="3" s="1"/>
  <c r="I398" i="3" a="1"/>
  <c r="I398" i="3" s="1"/>
  <c r="I399" i="3" a="1"/>
  <c r="I399" i="3" s="1"/>
  <c r="I400" i="3" a="1"/>
  <c r="I400" i="3" s="1"/>
  <c r="I401" i="3" a="1"/>
  <c r="I401" i="3" s="1"/>
  <c r="I402" i="3" a="1"/>
  <c r="I402" i="3" s="1"/>
  <c r="I403" i="3" a="1"/>
  <c r="I403" i="3" s="1"/>
  <c r="I404" i="3" a="1"/>
  <c r="I404" i="3" s="1"/>
  <c r="I405" i="3" a="1"/>
  <c r="I405" i="3" s="1"/>
  <c r="I406" i="3" a="1"/>
  <c r="I406" i="3" s="1"/>
  <c r="I407" i="3" a="1"/>
  <c r="I407" i="3" s="1"/>
  <c r="I408" i="3" a="1"/>
  <c r="I408" i="3" s="1"/>
  <c r="I409" i="3" a="1"/>
  <c r="I409" i="3" s="1"/>
  <c r="I410" i="3" a="1"/>
  <c r="I410" i="3" s="1"/>
  <c r="I411" i="3" a="1"/>
  <c r="I411" i="3" s="1"/>
  <c r="I412" i="3" a="1"/>
  <c r="I412" i="3" s="1"/>
  <c r="I413" i="3" a="1"/>
  <c r="I413" i="3" s="1"/>
  <c r="I414" i="3" a="1"/>
  <c r="I414" i="3" s="1"/>
  <c r="I415" i="3" a="1"/>
  <c r="I415" i="3" s="1"/>
  <c r="I416" i="3" a="1"/>
  <c r="I416" i="3" s="1"/>
  <c r="I417" i="3" a="1"/>
  <c r="I417" i="3" s="1"/>
  <c r="I418" i="3" a="1"/>
  <c r="I418" i="3" s="1"/>
  <c r="I419" i="3" a="1"/>
  <c r="I419" i="3" s="1"/>
  <c r="I420" i="3" a="1"/>
  <c r="I420" i="3" s="1"/>
  <c r="I421" i="3" a="1"/>
  <c r="I421" i="3" s="1"/>
  <c r="I422" i="3" a="1"/>
  <c r="I422" i="3" s="1"/>
  <c r="I423" i="3" a="1"/>
  <c r="I423" i="3" s="1"/>
  <c r="I424" i="3" a="1"/>
  <c r="I424" i="3" s="1"/>
  <c r="I425" i="3" a="1"/>
  <c r="I425" i="3" s="1"/>
  <c r="I426" i="3" a="1"/>
  <c r="I426" i="3" s="1"/>
  <c r="I427" i="3" a="1"/>
  <c r="I427" i="3" s="1"/>
  <c r="I428" i="3" a="1"/>
  <c r="I428" i="3" s="1"/>
  <c r="I429" i="3" a="1"/>
  <c r="I429" i="3" s="1"/>
  <c r="I430" i="3" a="1"/>
  <c r="I430" i="3" s="1"/>
  <c r="I431" i="3" a="1"/>
  <c r="I431" i="3" s="1"/>
  <c r="I432" i="3" a="1"/>
  <c r="I432" i="3" s="1"/>
  <c r="I433" i="3" a="1"/>
  <c r="I433" i="3" s="1"/>
  <c r="I434" i="3" a="1"/>
  <c r="I434" i="3" s="1"/>
  <c r="I435" i="3" a="1"/>
  <c r="I435" i="3" s="1"/>
  <c r="I436" i="3" a="1"/>
  <c r="I436" i="3" s="1"/>
  <c r="I437" i="3" a="1"/>
  <c r="I437" i="3" s="1"/>
  <c r="I438" i="3" a="1"/>
  <c r="I438" i="3" s="1"/>
  <c r="I439" i="3" a="1"/>
  <c r="I439" i="3" s="1"/>
  <c r="I440" i="3" a="1"/>
  <c r="I440" i="3" s="1"/>
  <c r="I441" i="3" a="1"/>
  <c r="I441" i="3" s="1"/>
  <c r="I442" i="3" a="1"/>
  <c r="I442" i="3" s="1"/>
  <c r="I443" i="3" a="1"/>
  <c r="I443" i="3" s="1"/>
  <c r="I444" i="3" a="1"/>
  <c r="I444" i="3" s="1"/>
  <c r="I445" i="3" a="1"/>
  <c r="I445" i="3" s="1"/>
  <c r="I446" i="3" a="1"/>
  <c r="I446" i="3" s="1"/>
  <c r="I447" i="3" a="1"/>
  <c r="I447" i="3" s="1"/>
  <c r="I448" i="3" a="1"/>
  <c r="I448" i="3" s="1"/>
  <c r="I449" i="3" a="1"/>
  <c r="I449" i="3" s="1"/>
  <c r="I450" i="3" a="1"/>
  <c r="I450" i="3" s="1"/>
  <c r="I451" i="3" a="1"/>
  <c r="I451" i="3" s="1"/>
  <c r="I452" i="3" a="1"/>
  <c r="I452" i="3" s="1"/>
  <c r="I453" i="3" a="1"/>
  <c r="I453" i="3" s="1"/>
  <c r="I454" i="3" a="1"/>
  <c r="I454" i="3" s="1"/>
  <c r="I455" i="3" a="1"/>
  <c r="I455" i="3" s="1"/>
  <c r="I456" i="3" a="1"/>
  <c r="I456" i="3" s="1"/>
  <c r="I457" i="3" a="1"/>
  <c r="I457" i="3" s="1"/>
  <c r="I458" i="3" a="1"/>
  <c r="I458" i="3" s="1"/>
  <c r="I459" i="3" a="1"/>
  <c r="I459" i="3" s="1"/>
  <c r="I460" i="3" a="1"/>
  <c r="I460" i="3" s="1"/>
  <c r="I461" i="3" a="1"/>
  <c r="I461" i="3" s="1"/>
  <c r="I462" i="3" a="1"/>
  <c r="I462" i="3" s="1"/>
  <c r="I463" i="3" a="1"/>
  <c r="I463" i="3" s="1"/>
  <c r="I464" i="3" a="1"/>
  <c r="I464" i="3" s="1"/>
  <c r="I465" i="3" a="1"/>
  <c r="I465" i="3" s="1"/>
  <c r="I466" i="3" a="1"/>
  <c r="I466" i="3" s="1"/>
  <c r="I467" i="3" a="1"/>
  <c r="I467" i="3" s="1"/>
  <c r="I468" i="3" a="1"/>
  <c r="I468" i="3" s="1"/>
  <c r="I469" i="3" a="1"/>
  <c r="I469" i="3" s="1"/>
  <c r="I470" i="3" a="1"/>
  <c r="I470" i="3" s="1"/>
  <c r="I471" i="3" a="1"/>
  <c r="I471" i="3" s="1"/>
  <c r="I472" i="3" a="1"/>
  <c r="I472" i="3" s="1"/>
  <c r="I473" i="3" a="1"/>
  <c r="I473" i="3" s="1"/>
  <c r="I474" i="3" a="1"/>
  <c r="I474" i="3" s="1"/>
  <c r="I475" i="3" a="1"/>
  <c r="I475" i="3" s="1"/>
  <c r="I476" i="3" a="1"/>
  <c r="I476" i="3" s="1"/>
  <c r="I477" i="3" a="1"/>
  <c r="I477" i="3" s="1"/>
  <c r="I478" i="3" a="1"/>
  <c r="I478" i="3" s="1"/>
  <c r="I479" i="3" a="1"/>
  <c r="I479" i="3" s="1"/>
  <c r="I480" i="3" a="1"/>
  <c r="I480" i="3" s="1"/>
  <c r="I481" i="3" a="1"/>
  <c r="I481" i="3" s="1"/>
  <c r="I482" i="3" a="1"/>
  <c r="I482" i="3" s="1"/>
  <c r="I483" i="3" a="1"/>
  <c r="I483" i="3" s="1"/>
  <c r="I484" i="3" a="1"/>
  <c r="I484" i="3" s="1"/>
  <c r="I485" i="3" a="1"/>
  <c r="I485" i="3" s="1"/>
  <c r="I486" i="3" a="1"/>
  <c r="I486" i="3" s="1"/>
  <c r="I487" i="3" a="1"/>
  <c r="I487" i="3" s="1"/>
  <c r="I488" i="3" a="1"/>
  <c r="I488" i="3" s="1"/>
  <c r="I489" i="3" a="1"/>
  <c r="I489" i="3" s="1"/>
  <c r="I490" i="3" a="1"/>
  <c r="I490" i="3" s="1"/>
  <c r="I491" i="3" a="1"/>
  <c r="I491" i="3" s="1"/>
  <c r="I492" i="3" a="1"/>
  <c r="I492" i="3" s="1"/>
  <c r="I493" i="3" a="1"/>
  <c r="I493" i="3" s="1"/>
  <c r="I494" i="3" a="1"/>
  <c r="I494" i="3" s="1"/>
  <c r="I495" i="3" a="1"/>
  <c r="I495" i="3" s="1"/>
  <c r="I496" i="3" a="1"/>
  <c r="I496" i="3" s="1"/>
  <c r="I497" i="3" a="1"/>
  <c r="I497" i="3" s="1"/>
  <c r="I498" i="3" a="1"/>
  <c r="I498" i="3" s="1"/>
  <c r="I499" i="3" a="1"/>
  <c r="I499" i="3" s="1"/>
  <c r="I500" i="3" a="1"/>
  <c r="I500" i="3" s="1"/>
  <c r="I501" i="3" a="1"/>
  <c r="I501" i="3" s="1"/>
  <c r="I502" i="3" a="1"/>
  <c r="I502" i="3" s="1"/>
  <c r="I503" i="3" a="1"/>
  <c r="I503" i="3" s="1"/>
  <c r="I504" i="3" a="1"/>
  <c r="I504" i="3" s="1"/>
  <c r="I505" i="3" a="1"/>
  <c r="I505" i="3" s="1"/>
  <c r="I506" i="3" a="1"/>
  <c r="I506" i="3" s="1"/>
  <c r="I507" i="3" a="1"/>
  <c r="I507" i="3" s="1"/>
  <c r="I508" i="3" a="1"/>
  <c r="I508" i="3" s="1"/>
  <c r="I509" i="3" a="1"/>
  <c r="I509" i="3" s="1"/>
  <c r="I510" i="3" a="1"/>
  <c r="I510" i="3" s="1"/>
  <c r="I511" i="3" a="1"/>
  <c r="I511" i="3" s="1"/>
  <c r="I512" i="3" a="1"/>
  <c r="I512" i="3" s="1"/>
  <c r="I513" i="3" a="1"/>
  <c r="I513" i="3" s="1"/>
  <c r="I514" i="3" a="1"/>
  <c r="I514" i="3" s="1"/>
  <c r="I515" i="3" a="1"/>
  <c r="I515" i="3" s="1"/>
  <c r="I516" i="3" a="1"/>
  <c r="I516" i="3" s="1"/>
  <c r="I517" i="3" a="1"/>
  <c r="I517" i="3" s="1"/>
  <c r="I518" i="3" a="1"/>
  <c r="I518" i="3" s="1"/>
  <c r="I519" i="3" a="1"/>
  <c r="I519" i="3" s="1"/>
  <c r="I520" i="3" a="1"/>
  <c r="I520" i="3" s="1"/>
  <c r="I521" i="3" a="1"/>
  <c r="I521" i="3" s="1"/>
  <c r="I522" i="3" a="1"/>
  <c r="I522" i="3" s="1"/>
  <c r="I523" i="3" a="1"/>
  <c r="I523" i="3" s="1"/>
  <c r="I524" i="3" a="1"/>
  <c r="I524" i="3" s="1"/>
  <c r="I525" i="3" a="1"/>
  <c r="I525" i="3" s="1"/>
  <c r="I526" i="3" a="1"/>
  <c r="I526" i="3" s="1"/>
  <c r="I527" i="3" a="1"/>
  <c r="I527" i="3" s="1"/>
  <c r="I528" i="3" a="1"/>
  <c r="I528" i="3" s="1"/>
  <c r="I529" i="3" a="1"/>
  <c r="I529" i="3" s="1"/>
  <c r="I530" i="3" a="1"/>
  <c r="I530" i="3" s="1"/>
  <c r="I531" i="3" a="1"/>
  <c r="I531" i="3" s="1"/>
  <c r="I532" i="3" a="1"/>
  <c r="I532" i="3" s="1"/>
  <c r="I533" i="3" a="1"/>
  <c r="I533" i="3" s="1"/>
  <c r="I534" i="3" a="1"/>
  <c r="I534" i="3" s="1"/>
  <c r="I535" i="3" a="1"/>
  <c r="I535" i="3" s="1"/>
  <c r="I536" i="3" a="1"/>
  <c r="I536" i="3" s="1"/>
  <c r="I537" i="3" a="1"/>
  <c r="I537" i="3" s="1"/>
  <c r="I538" i="3" a="1"/>
  <c r="I538" i="3" s="1"/>
  <c r="I539" i="3" a="1"/>
  <c r="I539" i="3" s="1"/>
  <c r="I540" i="3" a="1"/>
  <c r="I540" i="3" s="1"/>
  <c r="I541" i="3" a="1"/>
  <c r="I541" i="3" s="1"/>
  <c r="I542" i="3" a="1"/>
  <c r="I542" i="3" s="1"/>
  <c r="I543" i="3" a="1"/>
  <c r="I543" i="3" s="1"/>
  <c r="I544" i="3" a="1"/>
  <c r="I544" i="3" s="1"/>
  <c r="I545" i="3" a="1"/>
  <c r="I545" i="3" s="1"/>
  <c r="I546" i="3" a="1"/>
  <c r="I546" i="3" s="1"/>
  <c r="I547" i="3" a="1"/>
  <c r="I547" i="3" s="1"/>
  <c r="I548" i="3" a="1"/>
  <c r="I548" i="3" s="1"/>
  <c r="I549" i="3" a="1"/>
  <c r="I549" i="3" s="1"/>
  <c r="I550" i="3" a="1"/>
  <c r="I550" i="3" s="1"/>
  <c r="I551" i="3" a="1"/>
  <c r="I551" i="3" s="1"/>
  <c r="I552" i="3" a="1"/>
  <c r="I552" i="3" s="1"/>
  <c r="I553" i="3" a="1"/>
  <c r="I553" i="3" s="1"/>
  <c r="I554" i="3" a="1"/>
  <c r="I554" i="3" s="1"/>
  <c r="I555" i="3" a="1"/>
  <c r="I555" i="3" s="1"/>
  <c r="I556" i="3" a="1"/>
  <c r="I556" i="3" s="1"/>
  <c r="I557" i="3" a="1"/>
  <c r="I557" i="3" s="1"/>
  <c r="I558" i="3" a="1"/>
  <c r="I558" i="3" s="1"/>
  <c r="I559" i="3" a="1"/>
  <c r="I559" i="3" s="1"/>
  <c r="I560" i="3" a="1"/>
  <c r="I560" i="3" s="1"/>
  <c r="I561" i="3" a="1"/>
  <c r="I561" i="3" s="1"/>
  <c r="I562" i="3" a="1"/>
  <c r="I562" i="3" s="1"/>
  <c r="I563" i="3" a="1"/>
  <c r="I563" i="3" s="1"/>
  <c r="I564" i="3" a="1"/>
  <c r="I564" i="3" s="1"/>
  <c r="I565" i="3" a="1"/>
  <c r="I565" i="3" s="1"/>
  <c r="I566" i="3" a="1"/>
  <c r="I566" i="3" s="1"/>
  <c r="I567" i="3" a="1"/>
  <c r="I567" i="3" s="1"/>
  <c r="I568" i="3" a="1"/>
  <c r="I568" i="3" s="1"/>
  <c r="I569" i="3" a="1"/>
  <c r="I569" i="3" s="1"/>
  <c r="I570" i="3" a="1"/>
  <c r="I570" i="3" s="1"/>
  <c r="I571" i="3" a="1"/>
  <c r="I571" i="3" s="1"/>
  <c r="I572" i="3" a="1"/>
  <c r="I572" i="3" s="1"/>
  <c r="I573" i="3" a="1"/>
  <c r="I573" i="3" s="1"/>
  <c r="I574" i="3" a="1"/>
  <c r="I574" i="3" s="1"/>
  <c r="I575" i="3" a="1"/>
  <c r="I575" i="3" s="1"/>
  <c r="I576" i="3" a="1"/>
  <c r="I576" i="3" s="1"/>
  <c r="I577" i="3" a="1"/>
  <c r="I577" i="3" s="1"/>
  <c r="I578" i="3" a="1"/>
  <c r="I578" i="3" s="1"/>
  <c r="I579" i="3" a="1"/>
  <c r="I579" i="3" s="1"/>
  <c r="I580" i="3" a="1"/>
  <c r="I580" i="3" s="1"/>
  <c r="I581" i="3" a="1"/>
  <c r="I581" i="3" s="1"/>
  <c r="I582" i="3" a="1"/>
  <c r="I582" i="3" s="1"/>
  <c r="I583" i="3" a="1"/>
  <c r="I583" i="3" s="1"/>
  <c r="I584" i="3" a="1"/>
  <c r="I584" i="3" s="1"/>
  <c r="I585" i="3" a="1"/>
  <c r="I585" i="3" s="1"/>
  <c r="I586" i="3" a="1"/>
  <c r="I586" i="3" s="1"/>
  <c r="I587" i="3" a="1"/>
  <c r="I587" i="3" s="1"/>
  <c r="I588" i="3" a="1"/>
  <c r="I588" i="3" s="1"/>
  <c r="I589" i="3" a="1"/>
  <c r="I589" i="3" s="1"/>
  <c r="I590" i="3" a="1"/>
  <c r="I590" i="3" s="1"/>
  <c r="I591" i="3" a="1"/>
  <c r="I591" i="3" s="1"/>
  <c r="I592" i="3" a="1"/>
  <c r="I592" i="3" s="1"/>
  <c r="I593" i="3" a="1"/>
  <c r="I593" i="3" s="1"/>
  <c r="I594" i="3" a="1"/>
  <c r="I594" i="3" s="1"/>
  <c r="I595" i="3" a="1"/>
  <c r="I595" i="3" s="1"/>
  <c r="I596" i="3" a="1"/>
  <c r="I596" i="3" s="1"/>
  <c r="I597" i="3" a="1"/>
  <c r="I597" i="3" s="1"/>
  <c r="I598" i="3" a="1"/>
  <c r="I598" i="3" s="1"/>
  <c r="I599" i="3" a="1"/>
  <c r="I599" i="3" s="1"/>
  <c r="I600" i="3" a="1"/>
  <c r="I600" i="3" s="1"/>
  <c r="I601" i="3" a="1"/>
  <c r="I601" i="3" s="1"/>
  <c r="I602" i="3" a="1"/>
  <c r="I602" i="3" s="1"/>
  <c r="I603" i="3" a="1"/>
  <c r="I603" i="3" s="1"/>
  <c r="I604" i="3" a="1"/>
  <c r="I604" i="3" s="1"/>
  <c r="I605" i="3" a="1"/>
  <c r="I605" i="3" s="1"/>
  <c r="I606" i="3" a="1"/>
  <c r="I606" i="3" s="1"/>
  <c r="I607" i="3" a="1"/>
  <c r="I607" i="3" s="1"/>
  <c r="I608" i="3" a="1"/>
  <c r="I608" i="3" s="1"/>
  <c r="I609" i="3" a="1"/>
  <c r="I609" i="3" s="1"/>
  <c r="I610" i="3" a="1"/>
  <c r="I610" i="3" s="1"/>
  <c r="I611" i="3" a="1"/>
  <c r="I611" i="3" s="1"/>
  <c r="I612" i="3" a="1"/>
  <c r="I612" i="3" s="1"/>
  <c r="I613" i="3" a="1"/>
  <c r="I613" i="3" s="1"/>
  <c r="I614" i="3" a="1"/>
  <c r="I614" i="3" s="1"/>
  <c r="I615" i="3" a="1"/>
  <c r="I615" i="3" s="1"/>
  <c r="I616" i="3" a="1"/>
  <c r="I616" i="3" s="1"/>
  <c r="I617" i="3" a="1"/>
  <c r="I617" i="3" s="1"/>
  <c r="I618" i="3" a="1"/>
  <c r="I618" i="3" s="1"/>
  <c r="I619" i="3" a="1"/>
  <c r="I619" i="3" s="1"/>
  <c r="I620" i="3" a="1"/>
  <c r="I620" i="3" s="1"/>
  <c r="I621" i="3" a="1"/>
  <c r="I621" i="3" s="1"/>
  <c r="I622" i="3" a="1"/>
  <c r="I622" i="3" s="1"/>
  <c r="I623" i="3" a="1"/>
  <c r="I623" i="3" s="1"/>
  <c r="I624" i="3" a="1"/>
  <c r="I624" i="3" s="1"/>
  <c r="I625" i="3" a="1"/>
  <c r="I625" i="3" s="1"/>
  <c r="I626" i="3" a="1"/>
  <c r="I626" i="3" s="1"/>
  <c r="I627" i="3" a="1"/>
  <c r="I627" i="3" s="1"/>
  <c r="I628" i="3" a="1"/>
  <c r="I628" i="3" s="1"/>
  <c r="I629" i="3" a="1"/>
  <c r="I629" i="3" s="1"/>
  <c r="I630" i="3" a="1"/>
  <c r="I630" i="3" s="1"/>
  <c r="I631" i="3" a="1"/>
  <c r="I631" i="3" s="1"/>
  <c r="I632" i="3" a="1"/>
  <c r="I632" i="3" s="1"/>
  <c r="I633" i="3" a="1"/>
  <c r="I633" i="3" s="1"/>
  <c r="I634" i="3" a="1"/>
  <c r="I634" i="3" s="1"/>
  <c r="I635" i="3" a="1"/>
  <c r="I635" i="3" s="1"/>
  <c r="I636" i="3" a="1"/>
  <c r="I636" i="3" s="1"/>
  <c r="I637" i="3" a="1"/>
  <c r="I637" i="3" s="1"/>
  <c r="I638" i="3" a="1"/>
  <c r="I638" i="3" s="1"/>
  <c r="I639" i="3" a="1"/>
  <c r="I639" i="3" s="1"/>
  <c r="I640" i="3" a="1"/>
  <c r="I640" i="3" s="1"/>
  <c r="I641" i="3" a="1"/>
  <c r="I641" i="3" s="1"/>
  <c r="I642" i="3" a="1"/>
  <c r="I642" i="3" s="1"/>
  <c r="I643" i="3" a="1"/>
  <c r="I643" i="3" s="1"/>
  <c r="I644" i="3" a="1"/>
  <c r="I644" i="3" s="1"/>
  <c r="I645" i="3" a="1"/>
  <c r="I645" i="3" s="1"/>
  <c r="I646" i="3" a="1"/>
  <c r="I646" i="3" s="1"/>
  <c r="I647" i="3" a="1"/>
  <c r="I647" i="3" s="1"/>
  <c r="I648" i="3" a="1"/>
  <c r="I648" i="3" s="1"/>
  <c r="I649" i="3" a="1"/>
  <c r="I649" i="3" s="1"/>
  <c r="I650" i="3" a="1"/>
  <c r="I650" i="3" s="1"/>
  <c r="I651" i="3" a="1"/>
  <c r="I651" i="3" s="1"/>
  <c r="I652" i="3" a="1"/>
  <c r="I652" i="3" s="1"/>
  <c r="I653" i="3" a="1"/>
  <c r="I653" i="3" s="1"/>
  <c r="I654" i="3" a="1"/>
  <c r="I654" i="3" s="1"/>
  <c r="I655" i="3" a="1"/>
  <c r="I655" i="3" s="1"/>
  <c r="I656" i="3" a="1"/>
  <c r="I656" i="3" s="1"/>
  <c r="I657" i="3" a="1"/>
  <c r="I657" i="3" s="1"/>
  <c r="I658" i="3" a="1"/>
  <c r="I658" i="3" s="1"/>
  <c r="I659" i="3" a="1"/>
  <c r="I659" i="3" s="1"/>
  <c r="I660" i="3" a="1"/>
  <c r="I660" i="3" s="1"/>
  <c r="I661" i="3" a="1"/>
  <c r="I661" i="3" s="1"/>
  <c r="I662" i="3" a="1"/>
  <c r="I662" i="3" s="1"/>
  <c r="I663" i="3" a="1"/>
  <c r="I663" i="3" s="1"/>
  <c r="I664" i="3" a="1"/>
  <c r="I664" i="3" s="1"/>
  <c r="I665" i="3" a="1"/>
  <c r="I665" i="3" s="1"/>
  <c r="I666" i="3" a="1"/>
  <c r="I666" i="3" s="1"/>
  <c r="I667" i="3" a="1"/>
  <c r="I667" i="3" s="1"/>
  <c r="I668" i="3" a="1"/>
  <c r="I668" i="3" s="1"/>
  <c r="I669" i="3" a="1"/>
  <c r="I669" i="3" s="1"/>
  <c r="I670" i="3" a="1"/>
  <c r="I670" i="3" s="1"/>
  <c r="I671" i="3" a="1"/>
  <c r="I671" i="3" s="1"/>
  <c r="I672" i="3" a="1"/>
  <c r="I672" i="3" s="1"/>
  <c r="I673" i="3" a="1"/>
  <c r="I673" i="3" s="1"/>
  <c r="I674" i="3" a="1"/>
  <c r="I674" i="3" s="1"/>
  <c r="I675" i="3" a="1"/>
  <c r="I675" i="3" s="1"/>
  <c r="I676" i="3" a="1"/>
  <c r="I676" i="3" s="1"/>
  <c r="I677" i="3" a="1"/>
  <c r="I677" i="3" s="1"/>
  <c r="I678" i="3" a="1"/>
  <c r="I678" i="3" s="1"/>
  <c r="I679" i="3" a="1"/>
  <c r="I679" i="3" s="1"/>
  <c r="I680" i="3" a="1"/>
  <c r="I680" i="3" s="1"/>
  <c r="I681" i="3" a="1"/>
  <c r="I681" i="3" s="1"/>
  <c r="I682" i="3" a="1"/>
  <c r="I682" i="3" s="1"/>
  <c r="I683" i="3" a="1"/>
  <c r="I683" i="3" s="1"/>
  <c r="I684" i="3" a="1"/>
  <c r="I684" i="3" s="1"/>
  <c r="I685" i="3" a="1"/>
  <c r="I685" i="3" s="1"/>
  <c r="I686" i="3" a="1"/>
  <c r="I686" i="3" s="1"/>
  <c r="I687" i="3" a="1"/>
  <c r="I687" i="3" s="1"/>
  <c r="I688" i="3" a="1"/>
  <c r="I688" i="3" s="1"/>
  <c r="I689" i="3" a="1"/>
  <c r="I689" i="3" s="1"/>
  <c r="I690" i="3" a="1"/>
  <c r="I690" i="3" s="1"/>
  <c r="I691" i="3" a="1"/>
  <c r="I691" i="3" s="1"/>
  <c r="I692" i="3" a="1"/>
  <c r="I692" i="3" s="1"/>
  <c r="I693" i="3" a="1"/>
  <c r="I693" i="3" s="1"/>
  <c r="I694" i="3" a="1"/>
  <c r="I694" i="3" s="1"/>
  <c r="I695" i="3" a="1"/>
  <c r="I695" i="3" s="1"/>
  <c r="I696" i="3" a="1"/>
  <c r="I696" i="3" s="1"/>
  <c r="I697" i="3" a="1"/>
  <c r="I697" i="3" s="1"/>
  <c r="I698" i="3" a="1"/>
  <c r="I698" i="3" s="1"/>
  <c r="I699" i="3" a="1"/>
  <c r="I699" i="3" s="1"/>
  <c r="I700" i="3" a="1"/>
  <c r="I700" i="3" s="1"/>
  <c r="I701" i="3" a="1"/>
  <c r="I701" i="3" s="1"/>
  <c r="I702" i="3" a="1"/>
  <c r="I702" i="3" s="1"/>
  <c r="I703" i="3" a="1"/>
  <c r="I703" i="3" s="1"/>
  <c r="I704" i="3" a="1"/>
  <c r="I704" i="3" s="1"/>
  <c r="I705" i="3" a="1"/>
  <c r="I705" i="3" s="1"/>
  <c r="I706" i="3" a="1"/>
  <c r="I706" i="3" s="1"/>
  <c r="I707" i="3" a="1"/>
  <c r="I707" i="3" s="1"/>
  <c r="I708" i="3" a="1"/>
  <c r="I708" i="3" s="1"/>
  <c r="I709" i="3" a="1"/>
  <c r="I709" i="3" s="1"/>
  <c r="I710" i="3" a="1"/>
  <c r="I710" i="3" s="1"/>
  <c r="I711" i="3" a="1"/>
  <c r="I711" i="3" s="1"/>
  <c r="I712" i="3" a="1"/>
  <c r="I712" i="3" s="1"/>
  <c r="I713" i="3" a="1"/>
  <c r="I713" i="3" s="1"/>
  <c r="I714" i="3" a="1"/>
  <c r="I714" i="3" s="1"/>
  <c r="I715" i="3" a="1"/>
  <c r="I715" i="3" s="1"/>
  <c r="I716" i="3" a="1"/>
  <c r="I716" i="3" s="1"/>
  <c r="I717" i="3" a="1"/>
  <c r="I717" i="3" s="1"/>
  <c r="I718" i="3" a="1"/>
  <c r="I718" i="3" s="1"/>
  <c r="I719" i="3" a="1"/>
  <c r="I719" i="3" s="1"/>
  <c r="I720" i="3" a="1"/>
  <c r="I720" i="3" s="1"/>
  <c r="I721" i="3" a="1"/>
  <c r="I721" i="3" s="1"/>
  <c r="I722" i="3" a="1"/>
  <c r="I722" i="3" s="1"/>
  <c r="I723" i="3" a="1"/>
  <c r="I723" i="3" s="1"/>
  <c r="I724" i="3" a="1"/>
  <c r="I724" i="3" s="1"/>
  <c r="I725" i="3" a="1"/>
  <c r="I725" i="3" s="1"/>
  <c r="I726" i="3" a="1"/>
  <c r="I726" i="3" s="1"/>
  <c r="I727" i="3" a="1"/>
  <c r="I727" i="3" s="1"/>
  <c r="I728" i="3" a="1"/>
  <c r="I728" i="3" s="1"/>
  <c r="I729" i="3" a="1"/>
  <c r="I729" i="3" s="1"/>
  <c r="I730" i="3" a="1"/>
  <c r="I730" i="3" s="1"/>
  <c r="I731" i="3" a="1"/>
  <c r="I731" i="3" s="1"/>
  <c r="I732" i="3" a="1"/>
  <c r="I732" i="3" s="1"/>
  <c r="I733" i="3" a="1"/>
  <c r="I733" i="3" s="1"/>
  <c r="I734" i="3" a="1"/>
  <c r="I734" i="3" s="1"/>
  <c r="I735" i="3" a="1"/>
  <c r="I735" i="3" s="1"/>
  <c r="I736" i="3" a="1"/>
  <c r="I736" i="3" s="1"/>
  <c r="I737" i="3" a="1"/>
  <c r="I737" i="3" s="1"/>
  <c r="I738" i="3" a="1"/>
  <c r="I738" i="3" s="1"/>
  <c r="I739" i="3" a="1"/>
  <c r="I739" i="3" s="1"/>
  <c r="I740" i="3" a="1"/>
  <c r="I740" i="3" s="1"/>
  <c r="I741" i="3" a="1"/>
  <c r="I741" i="3" s="1"/>
  <c r="I742" i="3" a="1"/>
  <c r="I742" i="3" s="1"/>
  <c r="I743" i="3" a="1"/>
  <c r="I743" i="3" s="1"/>
  <c r="I744" i="3" a="1"/>
  <c r="I744" i="3" s="1"/>
  <c r="I745" i="3" a="1"/>
  <c r="I745" i="3" s="1"/>
  <c r="I746" i="3" a="1"/>
  <c r="I746" i="3" s="1"/>
  <c r="I747" i="3" a="1"/>
  <c r="I747" i="3" s="1"/>
  <c r="I748" i="3" a="1"/>
  <c r="I748" i="3" s="1"/>
  <c r="I749" i="3" a="1"/>
  <c r="I749" i="3" s="1"/>
  <c r="I750" i="3" a="1"/>
  <c r="I750" i="3" s="1"/>
  <c r="I751" i="3" a="1"/>
  <c r="I751" i="3" s="1"/>
  <c r="I752" i="3" a="1"/>
  <c r="I752" i="3" s="1"/>
  <c r="I753" i="3" a="1"/>
  <c r="I753" i="3" s="1"/>
  <c r="I754" i="3" a="1"/>
  <c r="I754" i="3" s="1"/>
  <c r="I755" i="3" a="1"/>
  <c r="I755" i="3" s="1"/>
  <c r="I756" i="3" a="1"/>
  <c r="I756" i="3" s="1"/>
  <c r="I757" i="3" a="1"/>
  <c r="I757" i="3" s="1"/>
  <c r="I758" i="3" a="1"/>
  <c r="I758" i="3" s="1"/>
  <c r="I759" i="3" a="1"/>
  <c r="I759" i="3" s="1"/>
  <c r="I760" i="3" a="1"/>
  <c r="I760" i="3" s="1"/>
  <c r="I761" i="3" a="1"/>
  <c r="I761" i="3" s="1"/>
  <c r="I762" i="3" a="1"/>
  <c r="I762" i="3" s="1"/>
  <c r="I763" i="3" a="1"/>
  <c r="I763" i="3" s="1"/>
  <c r="I764" i="3" a="1"/>
  <c r="I764" i="3" s="1"/>
  <c r="I765" i="3" a="1"/>
  <c r="I765" i="3" s="1"/>
  <c r="I766" i="3" a="1"/>
  <c r="I766" i="3" s="1"/>
  <c r="I2" i="3" a="1"/>
  <c r="I2" i="3" s="1"/>
  <c r="C10" i="11"/>
  <c r="A59" i="9"/>
  <c r="A58" i="9"/>
  <c r="B34" i="9"/>
  <c r="B23" i="9"/>
  <c r="B23" i="7"/>
  <c r="C11" i="11" s="1"/>
  <c r="B23" i="1"/>
  <c r="C12" i="11" s="1"/>
  <c r="A59" i="7"/>
  <c r="A58" i="7"/>
  <c r="B34" i="7"/>
  <c r="A56" i="1"/>
  <c r="A57" i="1"/>
  <c r="C4" i="7" l="1"/>
  <c r="C5" i="7"/>
  <c r="C10" i="9"/>
  <c r="C8" i="7"/>
  <c r="D5" i="7"/>
  <c r="C13" i="7"/>
  <c r="D15" i="7"/>
  <c r="C19" i="9"/>
  <c r="C8" i="9"/>
  <c r="C18" i="9"/>
  <c r="D20" i="7"/>
  <c r="C11" i="7"/>
  <c r="C3" i="7"/>
  <c r="C10" i="7"/>
  <c r="G10" i="7" s="1"/>
  <c r="H10" i="7" s="1"/>
  <c r="C17" i="7"/>
  <c r="C20" i="7"/>
  <c r="D14" i="7"/>
  <c r="C6" i="7"/>
  <c r="D19" i="7"/>
  <c r="D10" i="7"/>
  <c r="D21" i="7"/>
  <c r="D18" i="7"/>
  <c r="D2" i="7"/>
  <c r="D11" i="7"/>
  <c r="C16" i="7"/>
  <c r="D2" i="9"/>
  <c r="C18" i="7"/>
  <c r="C12" i="7"/>
  <c r="C15" i="7"/>
  <c r="E15" i="7" s="1"/>
  <c r="F15" i="7" s="1"/>
  <c r="C9" i="9"/>
  <c r="D9" i="9"/>
  <c r="C21" i="9"/>
  <c r="C7" i="9"/>
  <c r="D7" i="9"/>
  <c r="E7" i="9" s="1"/>
  <c r="F7" i="9" s="1"/>
  <c r="C15" i="9"/>
  <c r="C11" i="9"/>
  <c r="D11" i="9"/>
  <c r="C6" i="9"/>
  <c r="C16" i="9"/>
  <c r="D16" i="9"/>
  <c r="C7" i="7"/>
  <c r="C4" i="9"/>
  <c r="C2" i="7"/>
  <c r="E2" i="7" s="1"/>
  <c r="F2" i="7" s="1"/>
  <c r="C13" i="9"/>
  <c r="D13" i="9"/>
  <c r="C3" i="9"/>
  <c r="C21" i="7"/>
  <c r="C17" i="9"/>
  <c r="C14" i="9"/>
  <c r="E14" i="9" s="1"/>
  <c r="F14" i="9" s="1"/>
  <c r="D14" i="9"/>
  <c r="C5" i="9"/>
  <c r="D9" i="7"/>
  <c r="C20" i="9"/>
  <c r="C12" i="9"/>
  <c r="D17" i="7"/>
  <c r="G17" i="7" s="1"/>
  <c r="H17" i="7" s="1"/>
  <c r="C9" i="7"/>
  <c r="C2" i="9"/>
  <c r="D17" i="9"/>
  <c r="G17" i="9" s="1"/>
  <c r="H17" i="9" s="1"/>
  <c r="D12" i="9"/>
  <c r="D12" i="7"/>
  <c r="D6" i="7"/>
  <c r="D21" i="9"/>
  <c r="E21" i="9" s="1"/>
  <c r="F21" i="9" s="1"/>
  <c r="D6" i="9"/>
  <c r="D4" i="7"/>
  <c r="E4" i="7" s="1"/>
  <c r="F4" i="7" s="1"/>
  <c r="D20" i="9"/>
  <c r="G20" i="9" s="1"/>
  <c r="H20" i="9" s="1"/>
  <c r="D15" i="9"/>
  <c r="D10" i="9"/>
  <c r="E10" i="9" s="1"/>
  <c r="F10" i="9" s="1"/>
  <c r="D5" i="9"/>
  <c r="E5" i="9" s="1"/>
  <c r="F5" i="9" s="1"/>
  <c r="D8" i="7"/>
  <c r="E8" i="7" s="1"/>
  <c r="F8" i="7" s="1"/>
  <c r="C19" i="7"/>
  <c r="C14" i="7"/>
  <c r="D3" i="7"/>
  <c r="E3" i="7" s="1"/>
  <c r="F3" i="7" s="1"/>
  <c r="D19" i="9"/>
  <c r="G19" i="9" s="1"/>
  <c r="H19" i="9" s="1"/>
  <c r="D4" i="9"/>
  <c r="G4" i="9" s="1"/>
  <c r="H4" i="9" s="1"/>
  <c r="D16" i="7"/>
  <c r="G16" i="7" s="1"/>
  <c r="H16" i="7" s="1"/>
  <c r="D13" i="7"/>
  <c r="D7" i="7"/>
  <c r="G7" i="7" s="1"/>
  <c r="H7" i="7" s="1"/>
  <c r="D18" i="9"/>
  <c r="D8" i="9"/>
  <c r="D3" i="9"/>
  <c r="G3" i="9" s="1"/>
  <c r="H3" i="9" s="1"/>
  <c r="D21" i="1"/>
  <c r="D12" i="1"/>
  <c r="C20" i="1"/>
  <c r="C7" i="1"/>
  <c r="C12" i="1"/>
  <c r="C5" i="1"/>
  <c r="D6" i="1"/>
  <c r="D5" i="1"/>
  <c r="D2" i="1"/>
  <c r="D9" i="1"/>
  <c r="C2" i="1"/>
  <c r="C11" i="1"/>
  <c r="D3" i="1"/>
  <c r="C17" i="1"/>
  <c r="C15" i="1"/>
  <c r="D15" i="1"/>
  <c r="C18" i="1"/>
  <c r="D16" i="1"/>
  <c r="C6" i="1"/>
  <c r="D11" i="1"/>
  <c r="C13" i="1"/>
  <c r="C8" i="1"/>
  <c r="D13" i="1"/>
  <c r="C19" i="1"/>
  <c r="C14" i="1"/>
  <c r="D10" i="1"/>
  <c r="C4" i="1"/>
  <c r="C9" i="1"/>
  <c r="D7" i="1"/>
  <c r="C16" i="1"/>
  <c r="C10" i="1"/>
  <c r="C3" i="1"/>
  <c r="C21" i="1"/>
  <c r="D17" i="1"/>
  <c r="D8" i="1"/>
  <c r="D20" i="1"/>
  <c r="D18" i="1"/>
  <c r="D4" i="1"/>
  <c r="D14" i="1"/>
  <c r="D19" i="1"/>
  <c r="C14" i="11"/>
  <c r="G21" i="9"/>
  <c r="H21" i="9" s="1"/>
  <c r="E8" i="9"/>
  <c r="F8" i="9" s="1"/>
  <c r="E18" i="9"/>
  <c r="F18" i="9" s="1"/>
  <c r="G2" i="9"/>
  <c r="H2" i="9" s="1"/>
  <c r="G15" i="9"/>
  <c r="H15" i="9" s="1"/>
  <c r="E9" i="9"/>
  <c r="F9" i="9" s="1"/>
  <c r="G6" i="9"/>
  <c r="H6" i="9" s="1"/>
  <c r="G11" i="9"/>
  <c r="H11" i="9" s="1"/>
  <c r="G16" i="9"/>
  <c r="H16" i="9" s="1"/>
  <c r="C23" i="9"/>
  <c r="E7" i="7"/>
  <c r="F7" i="7" s="1"/>
  <c r="G13" i="7"/>
  <c r="H13" i="7" s="1"/>
  <c r="E20" i="7"/>
  <c r="F20" i="7" s="1"/>
  <c r="E6" i="7"/>
  <c r="F6" i="7" s="1"/>
  <c r="E19" i="7"/>
  <c r="F19" i="7" s="1"/>
  <c r="E5" i="7"/>
  <c r="F5" i="7" s="1"/>
  <c r="G21" i="7"/>
  <c r="H21" i="7" s="1"/>
  <c r="E18" i="7"/>
  <c r="F18" i="7" s="1"/>
  <c r="E9" i="7"/>
  <c r="F9" i="7" s="1"/>
  <c r="G15" i="7"/>
  <c r="H15" i="7" s="1"/>
  <c r="G12" i="7" l="1"/>
  <c r="H12" i="7" s="1"/>
  <c r="C23" i="7"/>
  <c r="E14" i="7"/>
  <c r="F14" i="7" s="1"/>
  <c r="G12" i="9"/>
  <c r="H12" i="9" s="1"/>
  <c r="E13" i="9"/>
  <c r="F13" i="9" s="1"/>
  <c r="E11" i="7"/>
  <c r="F11" i="7" s="1"/>
  <c r="E17" i="1"/>
  <c r="F17" i="1" s="1"/>
  <c r="E17" i="9"/>
  <c r="F17" i="9" s="1"/>
  <c r="G14" i="9"/>
  <c r="H14" i="9" s="1"/>
  <c r="G8" i="9"/>
  <c r="H8" i="9" s="1"/>
  <c r="E13" i="7"/>
  <c r="F13" i="7" s="1"/>
  <c r="E11" i="1"/>
  <c r="F11" i="1" s="1"/>
  <c r="E13" i="1"/>
  <c r="F13" i="1" s="1"/>
  <c r="C23" i="1"/>
  <c r="G11" i="7"/>
  <c r="H11" i="7" s="1"/>
  <c r="G10" i="9"/>
  <c r="H10" i="9" s="1"/>
  <c r="G5" i="9"/>
  <c r="H5" i="9" s="1"/>
  <c r="G18" i="9"/>
  <c r="H18" i="9" s="1"/>
  <c r="E4" i="9"/>
  <c r="F4" i="9" s="1"/>
  <c r="E2" i="9"/>
  <c r="F2" i="9" s="1"/>
  <c r="G13" i="9"/>
  <c r="H13" i="9" s="1"/>
  <c r="E15" i="9"/>
  <c r="F15" i="9" s="1"/>
  <c r="E20" i="9"/>
  <c r="F20" i="9" s="1"/>
  <c r="G7" i="9"/>
  <c r="H7" i="9" s="1"/>
  <c r="D23" i="9"/>
  <c r="E23" i="9" s="1"/>
  <c r="E3" i="9"/>
  <c r="F3" i="9" s="1"/>
  <c r="E16" i="9"/>
  <c r="F16" i="9" s="1"/>
  <c r="E11" i="9"/>
  <c r="F11" i="9" s="1"/>
  <c r="E6" i="9"/>
  <c r="F6" i="9" s="1"/>
  <c r="E19" i="9"/>
  <c r="F19" i="9" s="1"/>
  <c r="E12" i="9"/>
  <c r="F12" i="9" s="1"/>
  <c r="G9" i="9"/>
  <c r="H9" i="9" s="1"/>
  <c r="E17" i="7"/>
  <c r="F17" i="7" s="1"/>
  <c r="E12" i="7"/>
  <c r="F12" i="7" s="1"/>
  <c r="G4" i="7"/>
  <c r="H4" i="7" s="1"/>
  <c r="E10" i="7"/>
  <c r="F10" i="7" s="1"/>
  <c r="G20" i="7"/>
  <c r="H20" i="7" s="1"/>
  <c r="E16" i="7"/>
  <c r="F16" i="7" s="1"/>
  <c r="E21" i="7"/>
  <c r="F21" i="7" s="1"/>
  <c r="G14" i="7"/>
  <c r="H14" i="7" s="1"/>
  <c r="G3" i="7"/>
  <c r="H3" i="7" s="1"/>
  <c r="G8" i="7"/>
  <c r="H8" i="7" s="1"/>
  <c r="G18" i="7"/>
  <c r="H18" i="7" s="1"/>
  <c r="G5" i="7"/>
  <c r="H5" i="7" s="1"/>
  <c r="D23" i="7"/>
  <c r="G9" i="7"/>
  <c r="H9" i="7" s="1"/>
  <c r="G19" i="7"/>
  <c r="H19" i="7" s="1"/>
  <c r="G2" i="7"/>
  <c r="H2" i="7" s="1"/>
  <c r="G6" i="7"/>
  <c r="H6" i="7" s="1"/>
  <c r="G17" i="1"/>
  <c r="H17" i="1" s="1"/>
  <c r="G13" i="1"/>
  <c r="H13" i="1" s="1"/>
  <c r="G11" i="1"/>
  <c r="H11" i="1" s="1"/>
  <c r="D23" i="1"/>
  <c r="G21" i="1"/>
  <c r="H21" i="1" s="1"/>
  <c r="E21" i="1"/>
  <c r="F21" i="1" s="1"/>
  <c r="G18" i="1"/>
  <c r="H18" i="1" s="1"/>
  <c r="E18" i="1"/>
  <c r="F18" i="1" s="1"/>
  <c r="G8" i="1"/>
  <c r="H8" i="1" s="1"/>
  <c r="E8" i="1"/>
  <c r="F8" i="1" s="1"/>
  <c r="G10" i="1"/>
  <c r="H10" i="1" s="1"/>
  <c r="E10" i="1"/>
  <c r="F10" i="1" s="1"/>
  <c r="G6" i="1"/>
  <c r="H6" i="1" s="1"/>
  <c r="E6" i="1"/>
  <c r="F6" i="1" s="1"/>
  <c r="G19" i="1"/>
  <c r="H19" i="1" s="1"/>
  <c r="E19" i="1"/>
  <c r="F19" i="1" s="1"/>
  <c r="G16" i="1"/>
  <c r="H16" i="1" s="1"/>
  <c r="E16" i="1"/>
  <c r="F16" i="1" s="1"/>
  <c r="G4" i="1"/>
  <c r="H4" i="1" s="1"/>
  <c r="E4" i="1"/>
  <c r="F4" i="1" s="1"/>
  <c r="G15" i="1"/>
  <c r="H15" i="1" s="1"/>
  <c r="E15" i="1"/>
  <c r="F15" i="1" s="1"/>
  <c r="G12" i="1"/>
  <c r="H12" i="1" s="1"/>
  <c r="E12" i="1"/>
  <c r="F12" i="1" s="1"/>
  <c r="G14" i="1"/>
  <c r="H14" i="1" s="1"/>
  <c r="E14" i="1"/>
  <c r="F14" i="1" s="1"/>
  <c r="G2" i="1"/>
  <c r="H2" i="1" s="1"/>
  <c r="E2" i="1"/>
  <c r="F2" i="1" s="1"/>
  <c r="G20" i="1"/>
  <c r="H20" i="1" s="1"/>
  <c r="E20" i="1"/>
  <c r="F20" i="1" s="1"/>
  <c r="G5" i="1"/>
  <c r="H5" i="1" s="1"/>
  <c r="E5" i="1"/>
  <c r="F5" i="1" s="1"/>
  <c r="G9" i="1"/>
  <c r="H9" i="1" s="1"/>
  <c r="E9" i="1"/>
  <c r="F9" i="1" s="1"/>
  <c r="G7" i="1"/>
  <c r="H7" i="1" s="1"/>
  <c r="E7" i="1"/>
  <c r="F7" i="1" s="1"/>
  <c r="G3" i="1"/>
  <c r="H3" i="1" s="1"/>
  <c r="E3" i="1"/>
  <c r="F3" i="1" s="1"/>
  <c r="E23" i="7" l="1"/>
  <c r="H23" i="9"/>
  <c r="D10" i="11" s="1"/>
  <c r="F23" i="9"/>
  <c r="C24" i="11"/>
  <c r="E23" i="1"/>
  <c r="F23" i="1" s="1"/>
  <c r="F23" i="7"/>
  <c r="C23" i="11"/>
  <c r="H23" i="7"/>
  <c r="D11" i="11" s="1"/>
  <c r="H23" i="1"/>
  <c r="D12" i="11" s="1"/>
  <c r="D7" i="11" s="1"/>
  <c r="C22" i="11" l="1"/>
  <c r="D8" i="11"/>
  <c r="D6" i="11"/>
  <c r="D9" i="11"/>
  <c r="D14" i="1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<sst xmlns="http://schemas.openxmlformats.org/spreadsheetml/2006/main" count="16961" uniqueCount="3430">
  <si>
    <t>employer NI</t>
  </si>
  <si>
    <t>income tax</t>
  </si>
  <si>
    <t>employee NI</t>
  </si>
  <si>
    <t>VAT</t>
  </si>
  <si>
    <t>Arsenal</t>
  </si>
  <si>
    <t>Player, Club</t>
  </si>
  <si>
    <t>NO</t>
  </si>
  <si>
    <t>Elite Project Group Ltd</t>
  </si>
  <si>
    <t>IMSC000861</t>
  </si>
  <si>
    <t>Kieran Tierney</t>
  </si>
  <si>
    <t>Stellar Football Limited</t>
  </si>
  <si>
    <t>IMSC000059</t>
  </si>
  <si>
    <t>Amani Tye Louis-Marie Richards</t>
  </si>
  <si>
    <t>Frank Justin Trimboli</t>
  </si>
  <si>
    <t>IMS000046</t>
  </si>
  <si>
    <t>Player</t>
  </si>
  <si>
    <t>Alexander Levack</t>
  </si>
  <si>
    <t>IMS001586</t>
  </si>
  <si>
    <t>Nuno Albertino Varela Tavares</t>
  </si>
  <si>
    <t>Perm Transfer In</t>
  </si>
  <si>
    <t>Proeza Prodigio LDA</t>
  </si>
  <si>
    <t>IMSC001509</t>
  </si>
  <si>
    <t>Albert-Mboyo Sambi Lokonga</t>
  </si>
  <si>
    <t>Stirr Associates BVBA</t>
  </si>
  <si>
    <t>IMSC001079</t>
  </si>
  <si>
    <t>PMK Company SPRL</t>
  </si>
  <si>
    <t>IMSC001510</t>
  </si>
  <si>
    <t>YES</t>
  </si>
  <si>
    <t>Neil Fewings</t>
  </si>
  <si>
    <t>IMS000214</t>
  </si>
  <si>
    <t>Benjamin White</t>
  </si>
  <si>
    <t>Omer Karadag</t>
  </si>
  <si>
    <t>IMS004716</t>
  </si>
  <si>
    <t>Aaron Ramsdale</t>
  </si>
  <si>
    <t>World In Motion</t>
  </si>
  <si>
    <t>IMSC000282</t>
  </si>
  <si>
    <t>Paul Martin</t>
  </si>
  <si>
    <t>IMS000212</t>
  </si>
  <si>
    <t>Martin  Odegaard</t>
  </si>
  <si>
    <t>Bjorn Tore Kvarme</t>
  </si>
  <si>
    <t>IMS005379</t>
  </si>
  <si>
    <t>Giuliano Bertolucci</t>
  </si>
  <si>
    <t>IMS000588</t>
  </si>
  <si>
    <t>Takehiro Tomiyasu</t>
  </si>
  <si>
    <t>Kunihiro Fujita</t>
  </si>
  <si>
    <t>IMS005553</t>
  </si>
  <si>
    <t>Unique Sports Management</t>
  </si>
  <si>
    <t>IMSC000239</t>
  </si>
  <si>
    <t>Club</t>
  </si>
  <si>
    <t>Jason Mac</t>
  </si>
  <si>
    <t>IMS003097</t>
  </si>
  <si>
    <t>ISMG International Sports Management GmbH</t>
  </si>
  <si>
    <t>IMSC000396</t>
  </si>
  <si>
    <t>Auston Levi-Jesaiah Trusty</t>
  </si>
  <si>
    <t>Duncan Oughton</t>
  </si>
  <si>
    <t>IMS003168</t>
  </si>
  <si>
    <t>Aston Villa</t>
  </si>
  <si>
    <t>David Dixon</t>
  </si>
  <si>
    <t>IMS001058</t>
  </si>
  <si>
    <t>Ezri Ngoyo Konsa</t>
  </si>
  <si>
    <t>Matthew Robert Targett</t>
  </si>
  <si>
    <t>Straightacesports Management LTD</t>
  </si>
  <si>
    <t>IMSC000423</t>
  </si>
  <si>
    <t>Morgan Stephane Sanson</t>
  </si>
  <si>
    <t>Pinhas Zahavi</t>
  </si>
  <si>
    <t>IMS001243</t>
  </si>
  <si>
    <t>Emiliano Buendia Stati</t>
  </si>
  <si>
    <t>Carlos Gustavo Goni</t>
  </si>
  <si>
    <t>IMS000654</t>
  </si>
  <si>
    <t>Santiago Liotta</t>
  </si>
  <si>
    <t>IMS001811</t>
  </si>
  <si>
    <t>Dejan Mitrovic</t>
  </si>
  <si>
    <t>IMS002899</t>
  </si>
  <si>
    <t>Keysports Management Ltd</t>
  </si>
  <si>
    <t>IMSC000013</t>
  </si>
  <si>
    <t>Pitch International Representation Limited</t>
  </si>
  <si>
    <t>IMSC000781</t>
  </si>
  <si>
    <t>OmniSports Ltd</t>
  </si>
  <si>
    <t>IMSC000597</t>
  </si>
  <si>
    <t>Jeroen Hoogewerf</t>
  </si>
  <si>
    <t>IMS000672</t>
  </si>
  <si>
    <t>Daniel William John Ings</t>
  </si>
  <si>
    <t>David Threlfall</t>
  </si>
  <si>
    <t>IMS000884</t>
  </si>
  <si>
    <t>Leon Patrick Bailey</t>
  </si>
  <si>
    <t>Raphael Butler</t>
  </si>
  <si>
    <t>IMS004876</t>
  </si>
  <si>
    <t>Axel Tuanzebe</t>
  </si>
  <si>
    <t>Loan In</t>
  </si>
  <si>
    <t>Dimitri Tuanzebe</t>
  </si>
  <si>
    <t>IMS004100</t>
  </si>
  <si>
    <t>Kevin Partleton</t>
  </si>
  <si>
    <t>IMS005134</t>
  </si>
  <si>
    <t>Lucas Digne</t>
  </si>
  <si>
    <t>Mikkel Beck</t>
  </si>
  <si>
    <t>IMS002832</t>
  </si>
  <si>
    <t>Philippe Coutinho Correia</t>
  </si>
  <si>
    <t>International Loan In</t>
  </si>
  <si>
    <t>Kiavash Joorabchian</t>
  </si>
  <si>
    <t>IMS000578</t>
  </si>
  <si>
    <t>Kerr David Smith</t>
  </si>
  <si>
    <t>William Flood</t>
  </si>
  <si>
    <t>IMS004038</t>
  </si>
  <si>
    <t>Damian Emiliano Martinez Romero</t>
  </si>
  <si>
    <t>Kortney Paul Duncan Hause</t>
  </si>
  <si>
    <t>Burt Laurent</t>
  </si>
  <si>
    <t>IMS003252</t>
  </si>
  <si>
    <t>Robin Olsen</t>
  </si>
  <si>
    <t>Hasan Cetinkaya</t>
  </si>
  <si>
    <t>IMS001818</t>
  </si>
  <si>
    <t>Calum Chambers</t>
  </si>
  <si>
    <t>Steven Moss</t>
  </si>
  <si>
    <t>IMS001693</t>
  </si>
  <si>
    <t>Brentford</t>
  </si>
  <si>
    <t>Paolo Vernazza</t>
  </si>
  <si>
    <t>IMS001285</t>
  </si>
  <si>
    <t>Jason Madubuko</t>
  </si>
  <si>
    <t>IMS003080</t>
  </si>
  <si>
    <t>Myles Spencer Harris</t>
  </si>
  <si>
    <t>Ogochukwu Frank Onyeka</t>
  </si>
  <si>
    <t>Matthew Aidan  Cox</t>
  </si>
  <si>
    <t>Jamie Moralee</t>
  </si>
  <si>
    <t>IMS001483</t>
  </si>
  <si>
    <t>Kristoffer Vassbakk Ajer</t>
  </si>
  <si>
    <t>Yoane Wissa</t>
  </si>
  <si>
    <t>Abdelkarim Douis</t>
  </si>
  <si>
    <t>IMS001761</t>
  </si>
  <si>
    <t>Alvaro  Fernandez Llorente</t>
  </si>
  <si>
    <t>Roberto Vilas Sazatornil</t>
  </si>
  <si>
    <t>IMS005776</t>
  </si>
  <si>
    <t>Valentino Mayowa Adedokun</t>
  </si>
  <si>
    <t>First For Players</t>
  </si>
  <si>
    <t>IMSC000535</t>
  </si>
  <si>
    <t>Jonas Bybjerg Lossl</t>
  </si>
  <si>
    <t>Paul Carmes</t>
  </si>
  <si>
    <t>IMS005989</t>
  </si>
  <si>
    <t>Charles Mcnicholas</t>
  </si>
  <si>
    <t>IMS000920</t>
  </si>
  <si>
    <t>Brighton &amp; Hove Albion</t>
  </si>
  <si>
    <t>Louis Bell</t>
  </si>
  <si>
    <t>IMS002963</t>
  </si>
  <si>
    <t>Beswicks Sports Limited</t>
  </si>
  <si>
    <t>IMSC000025</t>
  </si>
  <si>
    <t>Pro LG Ltd/ t/a Pro Legal Group</t>
  </si>
  <si>
    <t>IMSC000405</t>
  </si>
  <si>
    <t>Gavin Dawes</t>
  </si>
  <si>
    <t>IMS001087</t>
  </si>
  <si>
    <t>CAA Base Limited</t>
  </si>
  <si>
    <t>IMSC000058</t>
  </si>
  <si>
    <t>Tobi Alabi</t>
  </si>
  <si>
    <t>IMS002740</t>
  </si>
  <si>
    <t>10Ten Football Ltd</t>
  </si>
  <si>
    <t>IMSC000817</t>
  </si>
  <si>
    <t>Enock Mwepu</t>
  </si>
  <si>
    <t>Muhammad Rahman</t>
  </si>
  <si>
    <t>IMS002387</t>
  </si>
  <si>
    <t>Kjell Scherpen</t>
  </si>
  <si>
    <t>Edwin Olde Riekerink</t>
  </si>
  <si>
    <t>IMS001200</t>
  </si>
  <si>
    <t>Adam Harry Webster</t>
  </si>
  <si>
    <t>James Grant (UK) Ltd</t>
  </si>
  <si>
    <t>IMSC000848</t>
  </si>
  <si>
    <t>Kaoru Mitoma</t>
  </si>
  <si>
    <t>Keisuke Sekine</t>
  </si>
  <si>
    <t>IMS005630</t>
  </si>
  <si>
    <t>Jack Samuel Lawrence Hinchy</t>
  </si>
  <si>
    <t>Steven Whiston</t>
  </si>
  <si>
    <t>IMS001451</t>
  </si>
  <si>
    <t>Taylor Jerome Richards</t>
  </si>
  <si>
    <t>Marc Cucurella Saseta</t>
  </si>
  <si>
    <t>Alvaro Dominguez</t>
  </si>
  <si>
    <t>IMS005833</t>
  </si>
  <si>
    <t>Abdallah Dipo Sima</t>
  </si>
  <si>
    <t>EHM Sports Limited</t>
  </si>
  <si>
    <t>IMSC001047</t>
  </si>
  <si>
    <t>Gbodja Daniel Cosme Chrysostome</t>
  </si>
  <si>
    <t>IMS000636</t>
  </si>
  <si>
    <t>Kacper Szymon Kozlowski</t>
  </si>
  <si>
    <t>David Przemyslaw Pantak</t>
  </si>
  <si>
    <t>IMS002324</t>
  </si>
  <si>
    <t>Killian Cahill</t>
  </si>
  <si>
    <t>Kevin Giess</t>
  </si>
  <si>
    <t>IMS000494</t>
  </si>
  <si>
    <t>STEPHEN HUNT</t>
  </si>
  <si>
    <t>IMS002498</t>
  </si>
  <si>
    <t>Deniz Undav</t>
  </si>
  <si>
    <t>David Webb</t>
  </si>
  <si>
    <t>IMS006013</t>
  </si>
  <si>
    <t>Benecio Baker-Boaitey</t>
  </si>
  <si>
    <t>LEADER SPORTS MANAGEMENT UK Ltd.</t>
  </si>
  <si>
    <t>IMSC001046</t>
  </si>
  <si>
    <t>Burnley</t>
  </si>
  <si>
    <t>Gnaly, Albert, Maxwel Cornet</t>
  </si>
  <si>
    <t>Kevin Ousmane Boubakar SY</t>
  </si>
  <si>
    <t>IMS005458</t>
  </si>
  <si>
    <t>Connor Roberts</t>
  </si>
  <si>
    <t>Wout Francois Maria Weghorst</t>
  </si>
  <si>
    <t>Simon Cziommer</t>
  </si>
  <si>
    <t>IMS006039</t>
  </si>
  <si>
    <t>Benjamin Gibson</t>
  </si>
  <si>
    <t>Chelsea</t>
  </si>
  <si>
    <t>John Inglis</t>
  </si>
  <si>
    <t>IMS000851</t>
  </si>
  <si>
    <t>Teddy Samuel Sharman-Lowe</t>
  </si>
  <si>
    <t>Declan Harrop</t>
  </si>
  <si>
    <t>IMS004952</t>
  </si>
  <si>
    <t>Glen Tweneboah</t>
  </si>
  <si>
    <t>IMS000196</t>
  </si>
  <si>
    <t>Armando Broja</t>
  </si>
  <si>
    <t>Romelu Lukaku Bolingoli</t>
  </si>
  <si>
    <t>Federico Pastorello</t>
  </si>
  <si>
    <t>IMS000676</t>
  </si>
  <si>
    <t>Meissa N'diaye</t>
  </si>
  <si>
    <t>IMS000635</t>
  </si>
  <si>
    <t>Sascha Empacher</t>
  </si>
  <si>
    <t>IMS002618</t>
  </si>
  <si>
    <t>Fintan Drury</t>
  </si>
  <si>
    <t>IMS000619</t>
  </si>
  <si>
    <t>Saul Niguez Esclapez</t>
  </si>
  <si>
    <t>IMSC001537</t>
  </si>
  <si>
    <t>Mason Burstow</t>
  </si>
  <si>
    <t>Djily Dieng</t>
  </si>
  <si>
    <t>IMS002527</t>
  </si>
  <si>
    <t>Crystal Palace</t>
  </si>
  <si>
    <t>WILLIAM SALTHOUSE</t>
  </si>
  <si>
    <t>IMS000092</t>
  </si>
  <si>
    <t>Daniel Naisbitt</t>
  </si>
  <si>
    <t>IMS000594</t>
  </si>
  <si>
    <t>Michael Akpovie Olise</t>
  </si>
  <si>
    <t>Iain Moody</t>
  </si>
  <si>
    <t>IMS002998</t>
  </si>
  <si>
    <t>Jake Patrick O'Brien</t>
  </si>
  <si>
    <t>Patrick Deane</t>
  </si>
  <si>
    <t>IMS000641</t>
  </si>
  <si>
    <t>Addji Keaninkin Marc-Israel Guehi</t>
  </si>
  <si>
    <t>Conor Gallagher</t>
  </si>
  <si>
    <t>Elite Management</t>
  </si>
  <si>
    <t>IMSC000319</t>
  </si>
  <si>
    <t>Joachim Christian Andersen</t>
  </si>
  <si>
    <t>Jay Noah Baghuelou-Rich</t>
  </si>
  <si>
    <t>Jesse Cook</t>
  </si>
  <si>
    <t>IMS004001</t>
  </si>
  <si>
    <t>Mike Appiason</t>
  </si>
  <si>
    <t>IMS001664</t>
  </si>
  <si>
    <t>Odsonne Edouard</t>
  </si>
  <si>
    <t>William James Hughes</t>
  </si>
  <si>
    <t>Chris Page</t>
  </si>
  <si>
    <t>IMS001918</t>
  </si>
  <si>
    <t>Killian Francis Phillips</t>
  </si>
  <si>
    <t>Andrew Quinn</t>
  </si>
  <si>
    <t>IMS002001</t>
  </si>
  <si>
    <t>Luke Elliot Plange</t>
  </si>
  <si>
    <t>Leon Anderson</t>
  </si>
  <si>
    <t>IMS001650</t>
  </si>
  <si>
    <t>Jean-Philippe Mateta</t>
  </si>
  <si>
    <t>Paul Latouche</t>
  </si>
  <si>
    <t>IMS005370</t>
  </si>
  <si>
    <t>Everton</t>
  </si>
  <si>
    <t>Dean Baker</t>
  </si>
  <si>
    <t>IMS000512</t>
  </si>
  <si>
    <t>Jose Salomon Rondon Gimenez</t>
  </si>
  <si>
    <t>Juan Manuel Mata Rodriguez</t>
  </si>
  <si>
    <t>IMS003612</t>
  </si>
  <si>
    <t>AC TALENT SPORTS &amp; ENTERTAINMENT UK LIMITED</t>
  </si>
  <si>
    <t>IMSC001184</t>
  </si>
  <si>
    <t>Neil Bailey</t>
  </si>
  <si>
    <t>IMS003421</t>
  </si>
  <si>
    <t>Jarrad Paul Branthwaite</t>
  </si>
  <si>
    <t>David Reeves</t>
  </si>
  <si>
    <t>IMS000991</t>
  </si>
  <si>
    <t>Nicky O'connell</t>
  </si>
  <si>
    <t>IMS000248</t>
  </si>
  <si>
    <t>Nathan Kenneth Patterson</t>
  </si>
  <si>
    <t>Gravla Sports Management ltd</t>
  </si>
  <si>
    <t>IMSC000632</t>
  </si>
  <si>
    <t>Vitalii Mykolenko</t>
  </si>
  <si>
    <t>Vadym Shablii</t>
  </si>
  <si>
    <t>IMS001472</t>
  </si>
  <si>
    <t>Luca Bascherini</t>
  </si>
  <si>
    <t>IMS000611</t>
  </si>
  <si>
    <t>Kenneth Brady</t>
  </si>
  <si>
    <t>IMS001313</t>
  </si>
  <si>
    <t>Anwar El Ghazi</t>
  </si>
  <si>
    <t>Gian Montesano</t>
  </si>
  <si>
    <t>IMS003422</t>
  </si>
  <si>
    <t>Demarai Remelle Gray</t>
  </si>
  <si>
    <t>Marco Lichtsteiner</t>
  </si>
  <si>
    <t>IMS003446</t>
  </si>
  <si>
    <t>Donny Van De Beek</t>
  </si>
  <si>
    <t>HCM Sports Management FZE</t>
  </si>
  <si>
    <t>IMSC001179</t>
  </si>
  <si>
    <t>William Francis Crellin</t>
  </si>
  <si>
    <t>Bamidele Jermaine Alli</t>
  </si>
  <si>
    <t>alan hickford</t>
  </si>
  <si>
    <t>IMS004445</t>
  </si>
  <si>
    <t>Bioty Moise Kean</t>
  </si>
  <si>
    <t>One Sarl.</t>
  </si>
  <si>
    <t>IMSC000823</t>
  </si>
  <si>
    <t>Leeds United</t>
  </si>
  <si>
    <t>David Hartley</t>
  </si>
  <si>
    <t>IMS000340</t>
  </si>
  <si>
    <t>Hector Junior Firpo Adames</t>
  </si>
  <si>
    <t>Sufiel Abdelkader Mohand</t>
  </si>
  <si>
    <t>IMS005697</t>
  </si>
  <si>
    <t>Jack David  Harrison</t>
  </si>
  <si>
    <t>Remy Cherin</t>
  </si>
  <si>
    <t>IMS003265</t>
  </si>
  <si>
    <t>Lewis Michael Bate</t>
  </si>
  <si>
    <t>Kristoffer-August Sundquist Klaesson</t>
  </si>
  <si>
    <t>Morten Wivestad</t>
  </si>
  <si>
    <t>IMS001834</t>
  </si>
  <si>
    <t>Illan Stephane Meslier</t>
  </si>
  <si>
    <t>Yvon POULIQUEN</t>
  </si>
  <si>
    <t>IMS004333</t>
  </si>
  <si>
    <t>Leo Fuhr Hjelde</t>
  </si>
  <si>
    <t>john Collins</t>
  </si>
  <si>
    <t>IMS004111</t>
  </si>
  <si>
    <t>Daniel Owen James</t>
  </si>
  <si>
    <t>Tristan Danique Van Den Heuvel</t>
  </si>
  <si>
    <t>Tim Vrouwe</t>
  </si>
  <si>
    <t>IMS001544</t>
  </si>
  <si>
    <t>Mateo Joseph Fernandez-Regatillo</t>
  </si>
  <si>
    <t>Ryan Harper</t>
  </si>
  <si>
    <t>IMS003379</t>
  </si>
  <si>
    <t>Simone Rondanini</t>
  </si>
  <si>
    <t>IMS004848</t>
  </si>
  <si>
    <t>Leicester City</t>
  </si>
  <si>
    <t>Stephen Hall</t>
  </si>
  <si>
    <t>IMS003368</t>
  </si>
  <si>
    <t>Boubakary Soumare</t>
  </si>
  <si>
    <t>Ahmed Ouidy</t>
  </si>
  <si>
    <t>IMS001591</t>
  </si>
  <si>
    <t>Bradley Young</t>
  </si>
  <si>
    <t>GORDON ARMSTRONG</t>
  </si>
  <si>
    <t>IMS001956</t>
  </si>
  <si>
    <t>Patson Daka</t>
  </si>
  <si>
    <t>12 Management Ltd</t>
  </si>
  <si>
    <t>IMSC001044</t>
  </si>
  <si>
    <t>Jannik Vestergaard</t>
  </si>
  <si>
    <t>Player,Former Club (Southampton)</t>
  </si>
  <si>
    <t>Ademola Lookman</t>
  </si>
  <si>
    <t>Pedro Pereira</t>
  </si>
  <si>
    <t>IMS002564</t>
  </si>
  <si>
    <t>James Michael Justin</t>
  </si>
  <si>
    <t>Ali Reghba</t>
  </si>
  <si>
    <t>John Wake</t>
  </si>
  <si>
    <t>IMS000015</t>
  </si>
  <si>
    <t>Liverpool</t>
  </si>
  <si>
    <t>Adam Dugdale</t>
  </si>
  <si>
    <t>IMS003883</t>
  </si>
  <si>
    <t>Colin Pomford</t>
  </si>
  <si>
    <t>IMS000564</t>
  </si>
  <si>
    <t>Ibrahima Konate</t>
  </si>
  <si>
    <t>Diawoye Konate</t>
  </si>
  <si>
    <t>IMS005695</t>
  </si>
  <si>
    <t>Simon MARK Rankine</t>
  </si>
  <si>
    <t>IMS000856</t>
  </si>
  <si>
    <t>Luis Fernando Diaz Marulanda</t>
  </si>
  <si>
    <t>Raul Pais da Costa</t>
  </si>
  <si>
    <t>IMS002532</t>
  </si>
  <si>
    <t>Harry Wilson</t>
  </si>
  <si>
    <t>Gestifute International Limited</t>
  </si>
  <si>
    <t>IMSC000115</t>
  </si>
  <si>
    <t>Manchester City</t>
  </si>
  <si>
    <t>Dario Ariel Sarmiento</t>
  </si>
  <si>
    <t>Lineroom Limited</t>
  </si>
  <si>
    <t>IMSC001309</t>
  </si>
  <si>
    <t>Facundo Fraga</t>
  </si>
  <si>
    <t>IMS002174</t>
  </si>
  <si>
    <t>Kluiverth Miguel Aguilar Diaz</t>
  </si>
  <si>
    <t>Pablo Boselli Olivera</t>
  </si>
  <si>
    <t>IMS004479</t>
  </si>
  <si>
    <t>Jose Angel Esmoris Tasende</t>
  </si>
  <si>
    <t>Boban Petkovic</t>
  </si>
  <si>
    <t>IMS002904</t>
  </si>
  <si>
    <t>Harvey Lawson Griffiths</t>
  </si>
  <si>
    <t>Jose Rodriguez Baster</t>
  </si>
  <si>
    <t>IMS001455</t>
  </si>
  <si>
    <t>IMS001350</t>
  </si>
  <si>
    <t>Nahuel Lautaro Bustos</t>
  </si>
  <si>
    <t>Ciro Palermo</t>
  </si>
  <si>
    <t>IMS005196</t>
  </si>
  <si>
    <t>Fulco van Kooperen</t>
  </si>
  <si>
    <t>IMS003724</t>
  </si>
  <si>
    <t>Shree Usher</t>
  </si>
  <si>
    <t>IMS001981</t>
  </si>
  <si>
    <t>Giovanni Branchini</t>
  </si>
  <si>
    <t>IMS001323</t>
  </si>
  <si>
    <t>Jack Peter Grealish</t>
  </si>
  <si>
    <t>Ivan Ilic</t>
  </si>
  <si>
    <t>Ruben Dos Santos Gato Alves Dias</t>
  </si>
  <si>
    <t>Kayky Da Silva Chagas</t>
  </si>
  <si>
    <t>Frederico Mathias De Moraes</t>
  </si>
  <si>
    <t>IMS003698</t>
  </si>
  <si>
    <t>Zackary Thomas Steffen</t>
  </si>
  <si>
    <t>Daniel Segal</t>
  </si>
  <si>
    <t>IMS000516</t>
  </si>
  <si>
    <t>Patrick John Joseph Roberts</t>
  </si>
  <si>
    <t>Julian Alvarez</t>
  </si>
  <si>
    <t>Hernan Reguera</t>
  </si>
  <si>
    <t>IMS001312</t>
  </si>
  <si>
    <t>Fernando Osvaldo Hidalgo</t>
  </si>
  <si>
    <t>IMS006038</t>
  </si>
  <si>
    <t>Joao Pedro Cavaco Cancelo</t>
  </si>
  <si>
    <t>Manchester United</t>
  </si>
  <si>
    <t>Thomas David Heaton</t>
  </si>
  <si>
    <t>Adrian Ward</t>
  </si>
  <si>
    <t>IMS000627</t>
  </si>
  <si>
    <t>Jadon Malik Sancho</t>
  </si>
  <si>
    <t>Sean Ferguson</t>
  </si>
  <si>
    <t>IMS002491</t>
  </si>
  <si>
    <t>Raphael Xavier Varane</t>
  </si>
  <si>
    <t>Anthony Varane</t>
  </si>
  <si>
    <t>IMS005762</t>
  </si>
  <si>
    <t>TRIPLE S SPORTS MANAGEMENT LIMITED</t>
  </si>
  <si>
    <t>IMSC000020</t>
  </si>
  <si>
    <t>Cristiano Ronaldo Dos Santos Aveiro</t>
  </si>
  <si>
    <t>Newcastle United</t>
  </si>
  <si>
    <t>Daniel Williams</t>
  </si>
  <si>
    <t>IMS000204</t>
  </si>
  <si>
    <t>Cameron Duncan Ferguson</t>
  </si>
  <si>
    <t>Louis Downing</t>
  </si>
  <si>
    <t>IMS002522</t>
  </si>
  <si>
    <t>Charlie John Wiggett</t>
  </si>
  <si>
    <t>Kenneth Bonsu</t>
  </si>
  <si>
    <t>IMS004229</t>
  </si>
  <si>
    <t>Remi Eugene Savage</t>
  </si>
  <si>
    <t>Carl Thomas</t>
  </si>
  <si>
    <t>IMS003467</t>
  </si>
  <si>
    <t>Joseph George Willock</t>
  </si>
  <si>
    <t>Charles Willock</t>
  </si>
  <si>
    <t>IMS002326</t>
  </si>
  <si>
    <t>Santiago Rene Munoz Robles</t>
  </si>
  <si>
    <t>Eyman Moazzezi</t>
  </si>
  <si>
    <t>IMS001179</t>
  </si>
  <si>
    <t>IMSC001341</t>
  </si>
  <si>
    <t>Kieran John Trippier</t>
  </si>
  <si>
    <t>Charlotte Trippier</t>
  </si>
  <si>
    <t>IMS006001</t>
  </si>
  <si>
    <t>Christopher Grant Wood</t>
  </si>
  <si>
    <t>Bruno Guimaraes Rodriguez Moura</t>
  </si>
  <si>
    <t>Bertolucci Assessoria e Propaganda Esportiva Ltda</t>
  </si>
  <si>
    <t>IMSC001062</t>
  </si>
  <si>
    <t>Daniel Johnson Burn</t>
  </si>
  <si>
    <t>Norwich City</t>
  </si>
  <si>
    <t>Archie Barclay Mair</t>
  </si>
  <si>
    <t>John Morris</t>
  </si>
  <si>
    <t>IMS000216</t>
  </si>
  <si>
    <t>Dimitrios Christos Giannoulis</t>
  </si>
  <si>
    <t>Vasileios Panagiotakis</t>
  </si>
  <si>
    <t>IMS005355</t>
  </si>
  <si>
    <t>Flynn  Clarke</t>
  </si>
  <si>
    <t>Mark Arber</t>
  </si>
  <si>
    <t>IMS003857</t>
  </si>
  <si>
    <t>Angus Fraser Gunn</t>
  </si>
  <si>
    <t>Billy Clifford Gilmour</t>
  </si>
  <si>
    <t>Milot Rashica</t>
  </si>
  <si>
    <t>Naser Capric</t>
  </si>
  <si>
    <t>IMS005684</t>
  </si>
  <si>
    <t>Julian Syha</t>
  </si>
  <si>
    <t>IMS002569</t>
  </si>
  <si>
    <t>Pierre Lees-Melou</t>
  </si>
  <si>
    <t>Graham Garner-Jones</t>
  </si>
  <si>
    <t>IMS004751</t>
  </si>
  <si>
    <t>Lee Matthews</t>
  </si>
  <si>
    <t>IMS001805</t>
  </si>
  <si>
    <t>IMS002302</t>
  </si>
  <si>
    <t>Joshua Thomas  Sargent</t>
  </si>
  <si>
    <t>Dan Segal</t>
  </si>
  <si>
    <t>Christos Tzolis</t>
  </si>
  <si>
    <t>Brandon Paul Brian Williams</t>
  </si>
  <si>
    <t>Robert Segal</t>
  </si>
  <si>
    <t>IMS000042</t>
  </si>
  <si>
    <t>Mathias Antonsen Normann</t>
  </si>
  <si>
    <t>Imad El hammichi</t>
  </si>
  <si>
    <t>IMS005433</t>
  </si>
  <si>
    <t>Ozan Muhammed Kabak</t>
  </si>
  <si>
    <t>Gude fazil Ozdemir</t>
  </si>
  <si>
    <t>IMS005397</t>
  </si>
  <si>
    <t>New Era Global Sports Management Limited</t>
  </si>
  <si>
    <t>IMSC000299</t>
  </si>
  <si>
    <t>Southampton</t>
  </si>
  <si>
    <t>Romain Paul Jean Michel Perraud</t>
  </si>
  <si>
    <t>Stephane Canard</t>
  </si>
  <si>
    <t>IMS0003268</t>
  </si>
  <si>
    <t>Theo James Walcott</t>
  </si>
  <si>
    <t>IMS001869</t>
  </si>
  <si>
    <t>Valentino Livramento</t>
  </si>
  <si>
    <t>Adam James  Armstrong</t>
  </si>
  <si>
    <t>Lyanco Evangelista Silveira Neves Vojnovic</t>
  </si>
  <si>
    <t>Frederico Mathias de Moraes</t>
  </si>
  <si>
    <t>Edoardo Crnjar</t>
  </si>
  <si>
    <t>IMS002368</t>
  </si>
  <si>
    <t>James Skelland</t>
  </si>
  <si>
    <t>IMS000913</t>
  </si>
  <si>
    <t>Mario Rene Junior Lemina</t>
  </si>
  <si>
    <t>Tottenham Hotspur</t>
  </si>
  <si>
    <t>Pierluigi Gollini</t>
  </si>
  <si>
    <t>GR Sports Agency S.r.l.</t>
  </si>
  <si>
    <t>IMSC000850</t>
  </si>
  <si>
    <t>Bryan Gil Salvatierra</t>
  </si>
  <si>
    <t>Interfootball Management, S.L.</t>
  </si>
  <si>
    <t>IMSC000296</t>
  </si>
  <si>
    <t>Cristian Gabriel Romero</t>
  </si>
  <si>
    <t>Pape Matar Sarr</t>
  </si>
  <si>
    <t>Pierre Frelot</t>
  </si>
  <si>
    <t>IMS001205</t>
  </si>
  <si>
    <t>Emerson Aparecido Leite De Souza Junior</t>
  </si>
  <si>
    <t>Emerson Aparecido Leite De Souza</t>
  </si>
  <si>
    <t>IMS005831</t>
  </si>
  <si>
    <t>ÉPICOS CAPÍTULOS UNIPESSOAL LDA</t>
  </si>
  <si>
    <t>IMSC001191</t>
  </si>
  <si>
    <t>Rodrigo Bentancur</t>
  </si>
  <si>
    <t>Daniel Bolotnicoff</t>
  </si>
  <si>
    <t>IMS003010</t>
  </si>
  <si>
    <t>Dejan Kulusevski</t>
  </si>
  <si>
    <t>Alessandro Lucci</t>
  </si>
  <si>
    <t>IMS003020</t>
  </si>
  <si>
    <t>Watford</t>
  </si>
  <si>
    <t>Mattie William Pollock</t>
  </si>
  <si>
    <t>Imran Louza</t>
  </si>
  <si>
    <t>Arnaud Bayat</t>
  </si>
  <si>
    <t>IMS001476</t>
  </si>
  <si>
    <t>Emmanuel Bonaventure Dennis</t>
  </si>
  <si>
    <t>WILLIAM D'AVILA DIT DABELA</t>
  </si>
  <si>
    <t>IMS002760</t>
  </si>
  <si>
    <t>Oghenekaro Peter Etebo</t>
  </si>
  <si>
    <t>Juraj Kucka</t>
  </si>
  <si>
    <t>Ozan  Tufan</t>
  </si>
  <si>
    <t>FUTUREBALL (FZE)</t>
  </si>
  <si>
    <t>IMSC001328</t>
  </si>
  <si>
    <t>Moussa Sissoko</t>
  </si>
  <si>
    <t>Bakari Sanogo</t>
  </si>
  <si>
    <t>IMS002328</t>
  </si>
  <si>
    <t>Hassane Kamara</t>
  </si>
  <si>
    <t>Emil Maduka  Okoye</t>
  </si>
  <si>
    <t>Wessel Weezenberg</t>
  </si>
  <si>
    <t>IMS001359</t>
  </si>
  <si>
    <t>Edo Kayembe</t>
  </si>
  <si>
    <t>Samir Caetano De Souza Santos</t>
  </si>
  <si>
    <t>Renato Martinez</t>
  </si>
  <si>
    <t>IMS002932</t>
  </si>
  <si>
    <t>Yaser Esneyder Asprilla Martinez</t>
  </si>
  <si>
    <t>Giancarlo UDA</t>
  </si>
  <si>
    <t>IMS002643</t>
  </si>
  <si>
    <t>Samuel Kalu Ojim</t>
  </si>
  <si>
    <t>Craig Dawson</t>
  </si>
  <si>
    <t>West Ham United</t>
  </si>
  <si>
    <t>Thierry Odaine Nevers</t>
  </si>
  <si>
    <t>Pierre-Emmanuel Ekwah-Elimby</t>
  </si>
  <si>
    <t>Badougou Sambague</t>
  </si>
  <si>
    <t>IMS001733</t>
  </si>
  <si>
    <t>Armstrong Inya Echezolachuku Oko-Flex</t>
  </si>
  <si>
    <t>Alphonse Francis Areola</t>
  </si>
  <si>
    <t>Kurt Happy Zouma</t>
  </si>
  <si>
    <t>Chérif GHOULAM</t>
  </si>
  <si>
    <t>IMS001907</t>
  </si>
  <si>
    <t>Gol Internacional Ltd.</t>
  </si>
  <si>
    <t>Gbolahan Adarabioyo</t>
  </si>
  <si>
    <t>IMS001022</t>
  </si>
  <si>
    <t>Alex Kral</t>
  </si>
  <si>
    <t>Karol Kisel</t>
  </si>
  <si>
    <t>IMS005169</t>
  </si>
  <si>
    <t>Nikola Vlasic</t>
  </si>
  <si>
    <t>Tonci Martic</t>
  </si>
  <si>
    <t>IMS005825</t>
  </si>
  <si>
    <t>Vladimir Coufal</t>
  </si>
  <si>
    <t>Goncalo Bento Soares Cardoso</t>
  </si>
  <si>
    <t>Meritdragon - Unipessoal, Lda.</t>
  </si>
  <si>
    <t>IMSC000901</t>
  </si>
  <si>
    <t>Kenneth Asquez</t>
  </si>
  <si>
    <t>IMS000460</t>
  </si>
  <si>
    <t>Wolverhampton Wanderers</t>
  </si>
  <si>
    <t>Yerson Mosquera Valdelamar</t>
  </si>
  <si>
    <t>JUAN PABLO ÀNGEL ARANGO</t>
  </si>
  <si>
    <t>IMS005668</t>
  </si>
  <si>
    <t>James Lippett</t>
  </si>
  <si>
    <t>IMS000921</t>
  </si>
  <si>
    <t>Francisco Antonio MacHado Mota De Castro Trincao</t>
  </si>
  <si>
    <t>Talents Throne, Lda.</t>
  </si>
  <si>
    <t>IMSC000770</t>
  </si>
  <si>
    <t>Rayan Ait-Nouri</t>
  </si>
  <si>
    <t>Jose Pedro Malheiro De Sa</t>
  </si>
  <si>
    <t>Valdir Cardoso</t>
  </si>
  <si>
    <t>IMS002298</t>
  </si>
  <si>
    <t>Bendeguz Bence Bolla</t>
  </si>
  <si>
    <t>Matyas Esterhazy</t>
  </si>
  <si>
    <t>IMS005719</t>
  </si>
  <si>
    <t>Joseph Shaun Hodge</t>
  </si>
  <si>
    <t>gavin hodge</t>
  </si>
  <si>
    <t>IMS003812</t>
  </si>
  <si>
    <t>Hee Chan Hwang</t>
  </si>
  <si>
    <t>Luke Alexander Matheson</t>
  </si>
  <si>
    <t>Hayao Kawabe</t>
  </si>
  <si>
    <t>Nobuaki Tanabe</t>
  </si>
  <si>
    <t>IMS005993</t>
  </si>
  <si>
    <t>Francisco Jorge Tavares De Oliveira</t>
  </si>
  <si>
    <t>Quina's Sport Management</t>
  </si>
  <si>
    <t>IMSC001536</t>
  </si>
  <si>
    <t>Sangbin Jeong</t>
  </si>
  <si>
    <t>Taek Hyung Ryu</t>
  </si>
  <si>
    <t>IMS006034</t>
  </si>
  <si>
    <t>Registration type</t>
  </si>
  <si>
    <t>Intermediary</t>
  </si>
  <si>
    <t>Reg number</t>
  </si>
  <si>
    <t>Representing</t>
  </si>
  <si>
    <t>Subcontractor</t>
  </si>
  <si>
    <t>fees</t>
  </si>
  <si>
    <t>TOTAL</t>
  </si>
  <si>
    <t>Player, Club,Former Club (Watford))</t>
  </si>
  <si>
    <t>source:</t>
  </si>
  <si>
    <t>https://www.thefa.com/football-rules-governance/policies/intermediaries/intermediaries-transactions</t>
  </si>
  <si>
    <t>Tax saved where club is acting for agent:</t>
  </si>
  <si>
    <t>Player, Club, Former Club</t>
  </si>
  <si>
    <t>Fulham</t>
  </si>
  <si>
    <t>Sheffield United</t>
  </si>
  <si>
    <t>West Bromwich Albion</t>
  </si>
  <si>
    <t>Registering Club</t>
  </si>
  <si>
    <t>Registration Type</t>
  </si>
  <si>
    <t>Intermediary Registration Number</t>
  </si>
  <si>
    <t>Rashid Uddin</t>
  </si>
  <si>
    <t>IMS001722</t>
  </si>
  <si>
    <t>Former Club</t>
  </si>
  <si>
    <t>No</t>
  </si>
  <si>
    <t>Nojan Bedroud</t>
  </si>
  <si>
    <t>IMS000716</t>
  </si>
  <si>
    <t>Gabriel Dos Santos Magalhaes</t>
  </si>
  <si>
    <t>Permanent transfer</t>
  </si>
  <si>
    <t>ELENKO SPORTS LTDA</t>
  </si>
  <si>
    <t>IMSC000810</t>
  </si>
  <si>
    <t>Gabriel Teodoro Martinelli Silva</t>
  </si>
  <si>
    <t>Marcos Fernando Hirs Casseb</t>
  </si>
  <si>
    <t>IMS004029</t>
  </si>
  <si>
    <t>Nikolaj Duus Moller</t>
  </si>
  <si>
    <t>Anders Carlsson</t>
  </si>
  <si>
    <t>IMS001226</t>
  </si>
  <si>
    <t>Thomas Teye Partey</t>
  </si>
  <si>
    <t>JOSE DANIEL JIMENEZ POZANCO</t>
  </si>
  <si>
    <t>IMS005207</t>
  </si>
  <si>
    <t>Daniel Ceballos Fernandez</t>
  </si>
  <si>
    <t>International loan</t>
  </si>
  <si>
    <t>Alvaro Torres Calderon</t>
  </si>
  <si>
    <t>IMS000914</t>
  </si>
  <si>
    <t>David Luiz Moreira Marinho</t>
  </si>
  <si>
    <t>Sports Invest UK Ltd</t>
  </si>
  <si>
    <t>IMSC000271</t>
  </si>
  <si>
    <t>Omar Rekik</t>
  </si>
  <si>
    <t>Yes</t>
  </si>
  <si>
    <t>Cedric Ricardo Alves Soares</t>
  </si>
  <si>
    <t>Amir Ali Kohansal</t>
  </si>
  <si>
    <t>IMS000101</t>
  </si>
  <si>
    <t>Pablo Mari Villar</t>
  </si>
  <si>
    <t>Runar Alex Runarsson</t>
  </si>
  <si>
    <t>Mathew Ryan</t>
  </si>
  <si>
    <t>Premier league loan</t>
  </si>
  <si>
    <t>Martin Odegaard</t>
  </si>
  <si>
    <t>Matthew Stuart Cash</t>
  </si>
  <si>
    <t>Craig Mather</t>
  </si>
  <si>
    <t>IMS000675</t>
  </si>
  <si>
    <t>Mustafa Mehmood</t>
  </si>
  <si>
    <t>IMS000290</t>
  </si>
  <si>
    <t>Oliver George Arthur Watkins</t>
  </si>
  <si>
    <t>Bertrand Isidore Traore</t>
  </si>
  <si>
    <t>Margaret Byrne</t>
  </si>
  <si>
    <t>IMS001987</t>
  </si>
  <si>
    <t>David Traore</t>
  </si>
  <si>
    <t>IMS002267</t>
  </si>
  <si>
    <t>Tyrone Deon Mings</t>
  </si>
  <si>
    <t>Ross Barkley</t>
  </si>
  <si>
    <t>Lars Dendoncker</t>
  </si>
  <si>
    <t>Andres Dendoncker</t>
  </si>
  <si>
    <t>IMS004189</t>
  </si>
  <si>
    <t>Andi Zeqiri</t>
  </si>
  <si>
    <t>Michel Urscheler</t>
  </si>
  <si>
    <t>IMS004838</t>
  </si>
  <si>
    <t>366 Group Limited</t>
  </si>
  <si>
    <t>IMSC001297</t>
  </si>
  <si>
    <t>Michal Karbownik</t>
  </si>
  <si>
    <t>Mariusz Piekarski</t>
  </si>
  <si>
    <t>IMS002100</t>
  </si>
  <si>
    <t>Jakub Piotr Moder</t>
  </si>
  <si>
    <t>Fabryka Futbolu sp. z o.o. i wsp. sp. kom.</t>
  </si>
  <si>
    <t>IMSC000670</t>
  </si>
  <si>
    <t>Romaric Yapi</t>
  </si>
  <si>
    <t>Jan Paul Van Hecke</t>
  </si>
  <si>
    <t>Patrick Van Diemen</t>
  </si>
  <si>
    <t>IMS002119</t>
  </si>
  <si>
    <t>Juan Manuel Gemelli</t>
  </si>
  <si>
    <t>IMS003878</t>
  </si>
  <si>
    <t>Tariq Kwame Nii-Lante Lamptey</t>
  </si>
  <si>
    <t>Ahmed Lamptey</t>
  </si>
  <si>
    <t>IMS004248</t>
  </si>
  <si>
    <t>Ulrick Brad Enema Ella</t>
  </si>
  <si>
    <t>Emmanuel LACROIX</t>
  </si>
  <si>
    <t>IMS005135</t>
  </si>
  <si>
    <t>Jensen Guy Weir</t>
  </si>
  <si>
    <t>Moises Isaac Caicedo Corozo</t>
  </si>
  <si>
    <t>PSM Proformance Soccer Management GmbH</t>
  </si>
  <si>
    <t>IMSC001410</t>
  </si>
  <si>
    <t>Norman Capuozzo</t>
  </si>
  <si>
    <t>IMS001812</t>
  </si>
  <si>
    <t>Joel Ivo Veltman</t>
  </si>
  <si>
    <t>Michael Jansen</t>
  </si>
  <si>
    <t>IMS001153</t>
  </si>
  <si>
    <t>Anthony Jesus Gomez Mancini</t>
  </si>
  <si>
    <t>Nicholas Robinson</t>
  </si>
  <si>
    <t>IMS000268</t>
  </si>
  <si>
    <t>William James Norris</t>
  </si>
  <si>
    <t>Base Soccer Agency Ltd.</t>
  </si>
  <si>
    <t>Bailey Peacock-Farrell</t>
  </si>
  <si>
    <t>Dale Christopher Stephens</t>
  </si>
  <si>
    <t>Albian Ajeti</t>
  </si>
  <si>
    <t>Matthew Krupnik-Kay</t>
  </si>
  <si>
    <t>IMS000148</t>
  </si>
  <si>
    <t>Timo Werner</t>
  </si>
  <si>
    <t>Karlheinz Förster</t>
  </si>
  <si>
    <t>IMS004843</t>
  </si>
  <si>
    <t>Hakim Ziyech</t>
  </si>
  <si>
    <t>Mustapha Nakhli</t>
  </si>
  <si>
    <t>IMS004660</t>
  </si>
  <si>
    <t>Xavier Tshimanga Kamaluba Ntite Mukendi Mpoyi Mbu</t>
  </si>
  <si>
    <t>Carlos Tavares de Barros Simas</t>
  </si>
  <si>
    <t>IMS001538</t>
  </si>
  <si>
    <t>Benjamin James Chilwell</t>
  </si>
  <si>
    <t>Kai Lukas Havertz</t>
  </si>
  <si>
    <t>Thorsten Wirth</t>
  </si>
  <si>
    <t>IMS000630</t>
  </si>
  <si>
    <t>Edouard Osoque Mendy</t>
  </si>
  <si>
    <t>Warwick Horton</t>
  </si>
  <si>
    <t>IMS000166</t>
  </si>
  <si>
    <t>Michy Batshuayi-Atunga</t>
  </si>
  <si>
    <t>RRC Sports GmbH</t>
  </si>
  <si>
    <t>IMSC000606</t>
  </si>
  <si>
    <t>Jack Butland</t>
  </si>
  <si>
    <t>Triple S Sports &amp; Entertainment Group Ltd.</t>
  </si>
  <si>
    <t>Eberechi Oluchi Eze</t>
  </si>
  <si>
    <t>Valentine Eze</t>
  </si>
  <si>
    <t>IMS005082</t>
  </si>
  <si>
    <t>Seedy Muhammed Ali Jagne</t>
  </si>
  <si>
    <t>Benjamin Matthew Godfrey</t>
  </si>
  <si>
    <t>Robin Patrick Olsen</t>
  </si>
  <si>
    <t>Allan Marques Loureiro</t>
  </si>
  <si>
    <t>James David Rodriguez Rubio</t>
  </si>
  <si>
    <t>Abdoulaye Doucoure</t>
  </si>
  <si>
    <t>Jeremy  Delaye</t>
  </si>
  <si>
    <t>IMS003324</t>
  </si>
  <si>
    <t>Ismaila Cheick Coulibaly</t>
  </si>
  <si>
    <t>Pere Guardiola</t>
  </si>
  <si>
    <t>Anthony Patrick  Knockaert</t>
  </si>
  <si>
    <t>Simon Kennedy</t>
  </si>
  <si>
    <t>IMS000316</t>
  </si>
  <si>
    <t>Harrison Reed</t>
  </si>
  <si>
    <t>Kevin LEMINA</t>
  </si>
  <si>
    <t>IMS003555</t>
  </si>
  <si>
    <t>Kieron Tom Bowie</t>
  </si>
  <si>
    <t>Elliott Smith</t>
  </si>
  <si>
    <t>IMS000780</t>
  </si>
  <si>
    <t>Joachim Christian  Andersen</t>
  </si>
  <si>
    <t>Abdul-Nasir Oluwatosin Adarabioyo</t>
  </si>
  <si>
    <t>Closeview</t>
  </si>
  <si>
    <t>IMSC000906</t>
  </si>
  <si>
    <t>Ruben Loftus-Cheek</t>
  </si>
  <si>
    <t>Alphonse  Areola</t>
  </si>
  <si>
    <t>Kenny Tete</t>
  </si>
  <si>
    <t>Temitayo Olufisayo Olaoluwa Aina</t>
  </si>
  <si>
    <t>Joshua Erowoli Maja</t>
  </si>
  <si>
    <t>Terence  Kongolo</t>
  </si>
  <si>
    <t>Antonee Robinson</t>
  </si>
  <si>
    <t>Felix Alexandre Andrade Sanches Correia</t>
  </si>
  <si>
    <t>IMS003896</t>
  </si>
  <si>
    <t>Robin Koch</t>
  </si>
  <si>
    <t>Christian Schmid</t>
  </si>
  <si>
    <t>IMS005072</t>
  </si>
  <si>
    <t>Stephan Kallass</t>
  </si>
  <si>
    <t>IMS001073</t>
  </si>
  <si>
    <t>Rodrigo Moreno Machado</t>
  </si>
  <si>
    <t>ADALBERTO MACHADO</t>
  </si>
  <si>
    <t>IMS005080</t>
  </si>
  <si>
    <t>Vidagany Damian</t>
  </si>
  <si>
    <t>IMS005063</t>
  </si>
  <si>
    <t>Raphael Dias Belloli</t>
  </si>
  <si>
    <t>D20 Sports Management Limited</t>
  </si>
  <si>
    <t>IMSC001347</t>
  </si>
  <si>
    <t>Helder Wander Sousa De Azevedo E Costa</t>
  </si>
  <si>
    <t>Crysencio Jilbert Sylverio Cirro Summerville</t>
  </si>
  <si>
    <t>Leegreg Fer</t>
  </si>
  <si>
    <t>IMS003454</t>
  </si>
  <si>
    <t>Joseph Paul Gelhardt</t>
  </si>
  <si>
    <t>Paul Stretford</t>
  </si>
  <si>
    <t>IMS000414</t>
  </si>
  <si>
    <t>Jack David Harrison</t>
  </si>
  <si>
    <t>Remington Cherin</t>
  </si>
  <si>
    <t>Cody Callum Pierre Drameh</t>
  </si>
  <si>
    <t>Diego Javier Llorente Rios</t>
  </si>
  <si>
    <t>AROAL INVERSPORT SL</t>
  </si>
  <si>
    <t>IMSC000529</t>
  </si>
  <si>
    <t>PLAYERS TRANSFER MANAGEMENT S.L.</t>
  </si>
  <si>
    <t>IMSC001334</t>
  </si>
  <si>
    <t>Sam Greenwood</t>
  </si>
  <si>
    <t>Timothy Castagne</t>
  </si>
  <si>
    <t>Zenon Melon</t>
  </si>
  <si>
    <t>IMS005091</t>
  </si>
  <si>
    <t>Wesley Fofana</t>
  </si>
  <si>
    <t>anthony fedon</t>
  </si>
  <si>
    <t>IMS004750</t>
  </si>
  <si>
    <t>Cengiz Under</t>
  </si>
  <si>
    <t>Konstantinos Tsimakis</t>
  </si>
  <si>
    <t>Paschalis Tountouris</t>
  </si>
  <si>
    <t>IMS005031</t>
  </si>
  <si>
    <t>Benjamin Keith Davies</t>
  </si>
  <si>
    <t>Stephen Davies</t>
  </si>
  <si>
    <t>IMS005395</t>
  </si>
  <si>
    <t>Ozan Kabak</t>
  </si>
  <si>
    <t>Thiago Alcantara Do Nascimento</t>
  </si>
  <si>
    <t>Alejandro Boesch</t>
  </si>
  <si>
    <t>IMS005051</t>
  </si>
  <si>
    <t>Marcelo De Araujo Pitaluga</t>
  </si>
  <si>
    <t>Stefano Castagna</t>
  </si>
  <si>
    <t>IMS000940</t>
  </si>
  <si>
    <t>Diogo Jose Teixeira Da Silva</t>
  </si>
  <si>
    <t>Pablo Moreno Taboada</t>
  </si>
  <si>
    <t>Ferran Torres Garcia</t>
  </si>
  <si>
    <t>CARLOS RUIZ CASILLAS</t>
  </si>
  <si>
    <t>IMS001531</t>
  </si>
  <si>
    <t>Nathan Benjamin Ake</t>
  </si>
  <si>
    <t>Filip Stevanovic</t>
  </si>
  <si>
    <t>Abdilgafar Ramadani</t>
  </si>
  <si>
    <t>IMS003728</t>
  </si>
  <si>
    <t>Diego Gabriel Silva Rosa</t>
  </si>
  <si>
    <t>Edson De Souza Ribeiro Neto</t>
  </si>
  <si>
    <t>IMS005008</t>
  </si>
  <si>
    <t>Yan Bueno Couto</t>
  </si>
  <si>
    <t>Marcelo Robalinho Alves</t>
  </si>
  <si>
    <t>IMS002014</t>
  </si>
  <si>
    <t>Issa Kabore</t>
  </si>
  <si>
    <t>Ravindranath Salvador Kanhai</t>
  </si>
  <si>
    <t>IMS004786</t>
  </si>
  <si>
    <t>Joao Camacho</t>
  </si>
  <si>
    <t>IMS003638</t>
  </si>
  <si>
    <t>Odion Jude Ighalo</t>
  </si>
  <si>
    <t>Atta Aneke</t>
  </si>
  <si>
    <t>IMS000866</t>
  </si>
  <si>
    <t>Oladele Salami</t>
  </si>
  <si>
    <t>IMS000959</t>
  </si>
  <si>
    <t>Guido Albers</t>
  </si>
  <si>
    <t>IMS002172</t>
  </si>
  <si>
    <t>Alex Nicolao Telles</t>
  </si>
  <si>
    <t>Hellen Telles</t>
  </si>
  <si>
    <t>IMS005199</t>
  </si>
  <si>
    <t>Facundo Pellistri Rebollo</t>
  </si>
  <si>
    <t>Edgardo Lasalvia</t>
  </si>
  <si>
    <t>IMS005200</t>
  </si>
  <si>
    <t>Nathan James Bishop</t>
  </si>
  <si>
    <t>Amad Diallo</t>
  </si>
  <si>
    <t>FUTURA SPORT AGENCY SAGL</t>
  </si>
  <si>
    <t>IMSC001350</t>
  </si>
  <si>
    <t>Rodrigo Gary  Vilca Betetta</t>
  </si>
  <si>
    <t>Elio Casareto</t>
  </si>
  <si>
    <t>IMS001474</t>
  </si>
  <si>
    <t>Faisal Mabusher Kashmiri</t>
  </si>
  <si>
    <t>IMS000056</t>
  </si>
  <si>
    <t>Callum Eddie Graham Wilson</t>
  </si>
  <si>
    <t>Jamal Lewis</t>
  </si>
  <si>
    <t>CLJM LIMITED</t>
  </si>
  <si>
    <t>IMSC000889</t>
  </si>
  <si>
    <t>Allan Irenee Saint Maximin</t>
  </si>
  <si>
    <t>Jordan Thomas Hugill</t>
  </si>
  <si>
    <t>Aaron Frank Mooy</t>
  </si>
  <si>
    <t>Rhian Joel Brewster</t>
  </si>
  <si>
    <t>Jayden Ian Bogle</t>
  </si>
  <si>
    <t>Max Josef Lowe</t>
  </si>
  <si>
    <t>Ethan Ampadu</t>
  </si>
  <si>
    <t>Platinum One Sports Management Ltd</t>
  </si>
  <si>
    <t>IMSC000188</t>
  </si>
  <si>
    <t>Oliver Burke</t>
  </si>
  <si>
    <t>Ibrahima Diallo</t>
  </si>
  <si>
    <t>ilan cohen</t>
  </si>
  <si>
    <t>IMS005193</t>
  </si>
  <si>
    <t>Kyle Leonardus Walker-Peters</t>
  </si>
  <si>
    <t>Mohamed Salisu Abdul Karim</t>
  </si>
  <si>
    <t>Juan Manuel Mata  Rodriguez</t>
  </si>
  <si>
    <t>Matthew James Doherty</t>
  </si>
  <si>
    <t>Carlos Vinicius Alves Morais</t>
  </si>
  <si>
    <t>Pierre Emile Kordt Hojbjerg</t>
  </si>
  <si>
    <t>Joseph Peter Rodon</t>
  </si>
  <si>
    <t>Gareth Frank Bale</t>
  </si>
  <si>
    <t>Sergio Reguilon Rodriguez</t>
  </si>
  <si>
    <t>Giovani Lo Celso</t>
  </si>
  <si>
    <t>Lisandro Eduardo Pirosanto</t>
  </si>
  <si>
    <t>IMS003635</t>
  </si>
  <si>
    <t>Cedric Kipre</t>
  </si>
  <si>
    <t>Jonathan Maarek</t>
  </si>
  <si>
    <t>IMS001036</t>
  </si>
  <si>
    <t>Grady George Diangana</t>
  </si>
  <si>
    <t>David Button</t>
  </si>
  <si>
    <t>Callum Jack Robinson</t>
  </si>
  <si>
    <t>Okay Yokuslu</t>
  </si>
  <si>
    <t>Batur Altiparmak</t>
  </si>
  <si>
    <t>IMS005392</t>
  </si>
  <si>
    <t>Ainsley Maitland-Niles</t>
  </si>
  <si>
    <t>Colossal Sports Management Limited</t>
  </si>
  <si>
    <t>IMSC000654</t>
  </si>
  <si>
    <t>Robert Snodgrass</t>
  </si>
  <si>
    <t>Karlan Laughton Ahearne-Grant</t>
  </si>
  <si>
    <t>Mbaye Diagne</t>
  </si>
  <si>
    <t>Claudio Mossio</t>
  </si>
  <si>
    <t>IMS004091</t>
  </si>
  <si>
    <t>Mark Curtis</t>
  </si>
  <si>
    <t>IMS000286</t>
  </si>
  <si>
    <t>Filip  Krovinovic</t>
  </si>
  <si>
    <t>Frederik Alves Ibsen</t>
  </si>
  <si>
    <t>Allan Bak Jensen</t>
  </si>
  <si>
    <t>Mohamed Said Benrahma</t>
  </si>
  <si>
    <t>Tomas Soucek</t>
  </si>
  <si>
    <t>Pavel Paska</t>
  </si>
  <si>
    <t>IMS001024</t>
  </si>
  <si>
    <t>Jesse Ellis Lingard</t>
  </si>
  <si>
    <t>Roy George</t>
  </si>
  <si>
    <t>IMS002456</t>
  </si>
  <si>
    <t>Ki-Jana Delano Hoever</t>
  </si>
  <si>
    <t>Raul Alonso Jimenez Rodriguez</t>
  </si>
  <si>
    <t>Tote Antonio Gomes</t>
  </si>
  <si>
    <t>Bruno Coelho De Meireles Cardoso Da Silva</t>
  </si>
  <si>
    <t>IMS005103</t>
  </si>
  <si>
    <t>Fernando Marcal De Oliveira</t>
  </si>
  <si>
    <t>Fabio Daniel Soares Silva</t>
  </si>
  <si>
    <t>Carlos Oliveira</t>
  </si>
  <si>
    <t>IMS005109</t>
  </si>
  <si>
    <t>Vitor MacHado Ferreira</t>
  </si>
  <si>
    <t>Leander Dendoncker</t>
  </si>
  <si>
    <t>Meritan Shabani</t>
  </si>
  <si>
    <t>Willia Jose Da Silva</t>
  </si>
  <si>
    <t>Unick Football Consultoria e MKT Esportivo LTDA</t>
  </si>
  <si>
    <t>IMSC000122</t>
  </si>
  <si>
    <t>Nelson Cabral Semedo</t>
  </si>
  <si>
    <t>Pedro Lomba Neto</t>
  </si>
  <si>
    <t>Lloyd Casius Kelly</t>
  </si>
  <si>
    <t>Arnaut Danjuma Groeneveld</t>
  </si>
  <si>
    <t>Philip Anyanwu Billing</t>
  </si>
  <si>
    <t>Nicola Wilson</t>
  </si>
  <si>
    <t>IMS004337</t>
  </si>
  <si>
    <t>Jack William Stacey</t>
  </si>
  <si>
    <t>William Saliba</t>
  </si>
  <si>
    <t>IMS002872</t>
  </si>
  <si>
    <t>Bertie Foster</t>
  </si>
  <si>
    <t>IMS002789</t>
  </si>
  <si>
    <t>Nicolas Pepe</t>
  </si>
  <si>
    <t>Traore Aboubakar</t>
  </si>
  <si>
    <t>IMS004311</t>
  </si>
  <si>
    <t>Alex Iwobi</t>
  </si>
  <si>
    <t>Pablo Mari Vilar</t>
  </si>
  <si>
    <t>AC Talent Sports &amp; Entertainment UK Limited</t>
  </si>
  <si>
    <t>Nabila El Ghazi</t>
  </si>
  <si>
    <t>IMS003646</t>
  </si>
  <si>
    <t>Daniel Drinkwater</t>
  </si>
  <si>
    <t>Jose Manuel Reina Paez</t>
  </si>
  <si>
    <t>Manuel Garcia Quilon</t>
  </si>
  <si>
    <t>IMS002193</t>
  </si>
  <si>
    <t>Marvelous Nakamba</t>
  </si>
  <si>
    <t>Wesley Moraes Ferreira Da Silva</t>
  </si>
  <si>
    <t>Jose Ignacia Peleteiro Ramallo</t>
  </si>
  <si>
    <t>JOSE IGNACIO PELETEIRO BANDÍN</t>
  </si>
  <si>
    <t>IMS004170</t>
  </si>
  <si>
    <t>Douglas Luiz Soares De Paulo</t>
  </si>
  <si>
    <t>Phillipe Boaz</t>
  </si>
  <si>
    <t>IMS002845</t>
  </si>
  <si>
    <t>Mbwana Ally Samatta</t>
  </si>
  <si>
    <t>Bjorn Lionel G. Engels</t>
  </si>
  <si>
    <t>Evert Maeschalck</t>
  </si>
  <si>
    <t>IMS003225</t>
  </si>
  <si>
    <t>Mahmoud Ahmed Ibrahim Hassan</t>
  </si>
  <si>
    <t>Leandro Trossard</t>
  </si>
  <si>
    <t>Josy Comhair</t>
  </si>
  <si>
    <t>IMS004238</t>
  </si>
  <si>
    <t>Matthew Edward Barkell Clarke</t>
  </si>
  <si>
    <t>Neal Maupay</t>
  </si>
  <si>
    <t>Philippe Piola</t>
  </si>
  <si>
    <t>IMS001152</t>
  </si>
  <si>
    <t>Mark Wilson</t>
  </si>
  <si>
    <t>IMS002101</t>
  </si>
  <si>
    <t>Joshua Brownhill</t>
  </si>
  <si>
    <t>PHILIP ERCOLANO</t>
  </si>
  <si>
    <t>IMS002318</t>
  </si>
  <si>
    <t>Erik Pieters</t>
  </si>
  <si>
    <t>Jay Enrique Rodriguez</t>
  </si>
  <si>
    <t>Mateo Kovacic</t>
  </si>
  <si>
    <t>Mario Mamic</t>
  </si>
  <si>
    <t>IMS003616</t>
  </si>
  <si>
    <t>Aleksandar Radosavljevic</t>
  </si>
  <si>
    <t>IMS001974</t>
  </si>
  <si>
    <t>Tomas Kalas</t>
  </si>
  <si>
    <t>Viktor Kolar</t>
  </si>
  <si>
    <t>IMS001206</t>
  </si>
  <si>
    <t>Victor Camarasa Ferrando</t>
  </si>
  <si>
    <t>Jordan Pierre Ayew</t>
  </si>
  <si>
    <t>Abedi Pele Ayew</t>
  </si>
  <si>
    <t>IMS004279</t>
  </si>
  <si>
    <t>Scott Brian Banks</t>
  </si>
  <si>
    <t>Raymond Sparkes</t>
  </si>
  <si>
    <t>IMS001730</t>
  </si>
  <si>
    <t>James Patrick McCarthy</t>
  </si>
  <si>
    <t>Richard Citrin</t>
  </si>
  <si>
    <t>IMS002042</t>
  </si>
  <si>
    <t>Jean-Philippe Gbamin</t>
  </si>
  <si>
    <t>Bernard Collignon</t>
  </si>
  <si>
    <t>IMS001222</t>
  </si>
  <si>
    <t>Andre Filipe Tavares Gomes</t>
  </si>
  <si>
    <t>Fabian Delph</t>
  </si>
  <si>
    <t>Djibril Sidibe</t>
  </si>
  <si>
    <t>joaquim batica</t>
  </si>
  <si>
    <t>IMS002279</t>
  </si>
  <si>
    <t>Callum Jake Hulme</t>
  </si>
  <si>
    <t>George David Eric Hirst</t>
  </si>
  <si>
    <t>Darragh O'Connor</t>
  </si>
  <si>
    <t>Dennis Praet</t>
  </si>
  <si>
    <t>Martin Riha</t>
  </si>
  <si>
    <t>IMS004339</t>
  </si>
  <si>
    <t>Ayoze Perez Gutierrez</t>
  </si>
  <si>
    <t>InterLex Sport SL</t>
  </si>
  <si>
    <t>IMSC000022</t>
  </si>
  <si>
    <t>Olaf Bonales Ferrera</t>
  </si>
  <si>
    <t>IMS000809</t>
  </si>
  <si>
    <t>Youri Marion A Tielemans</t>
  </si>
  <si>
    <t>Bob Claes</t>
  </si>
  <si>
    <t>IMS003928</t>
  </si>
  <si>
    <t>Ryan Bennett</t>
  </si>
  <si>
    <t>Sepp Van Den Berg</t>
  </si>
  <si>
    <t>Frank Schouten</t>
  </si>
  <si>
    <t>IMS001203</t>
  </si>
  <si>
    <t>inigo landa</t>
  </si>
  <si>
    <t>IMS000861</t>
  </si>
  <si>
    <t>Slobadan Tedic</t>
  </si>
  <si>
    <t>Dejan Braunovic</t>
  </si>
  <si>
    <t>IMS004373</t>
  </si>
  <si>
    <t>Eduardo Luis Leitão de Almeida Marinho</t>
  </si>
  <si>
    <t>Ryotaro Meshino</t>
  </si>
  <si>
    <t>Shoji Nishimata</t>
  </si>
  <si>
    <t>IMS004341</t>
  </si>
  <si>
    <t>Pedro Antonio Porro Sauceda</t>
  </si>
  <si>
    <t>Antonio Pla Lucas</t>
  </si>
  <si>
    <t>IMS004342</t>
  </si>
  <si>
    <t>Rodrigo Hernandez Cascante</t>
  </si>
  <si>
    <t>Pablo Barquero Ramos</t>
  </si>
  <si>
    <t>IMS004218</t>
  </si>
  <si>
    <t>João Camacho</t>
  </si>
  <si>
    <t>Aaron Wan-Bissaka</t>
  </si>
  <si>
    <t>Jacob Harry Maguire</t>
  </si>
  <si>
    <t>Bruno Miguel Borges Fernandes</t>
  </si>
  <si>
    <t>Miguel Rúben Pinho</t>
  </si>
  <si>
    <t>IMS002675</t>
  </si>
  <si>
    <t>Valentin Lando Lazaro</t>
  </si>
  <si>
    <t>Maximilian Hagmayr</t>
  </si>
  <si>
    <t>IMS002087</t>
  </si>
  <si>
    <t>Emil Henry Kristoffer Kraft</t>
  </si>
  <si>
    <t>Patrick Mörk</t>
  </si>
  <si>
    <t>IMS004340</t>
  </si>
  <si>
    <t>Joelinton Cassio Apolinario De Lira</t>
  </si>
  <si>
    <t>Daniel Lee Rose</t>
  </si>
  <si>
    <t>Nabil Bentaleb</t>
  </si>
  <si>
    <t>Saïd IMESSAOUDENE</t>
  </si>
  <si>
    <t>IMS001258</t>
  </si>
  <si>
    <t>Reza Fazeli</t>
  </si>
  <si>
    <t>IMS003442</t>
  </si>
  <si>
    <t>Kurtys Saint Maximin</t>
  </si>
  <si>
    <t>IMS003922</t>
  </si>
  <si>
    <t>Rudy Raba</t>
  </si>
  <si>
    <t>IMS000817</t>
  </si>
  <si>
    <t>Jetro Danovich Sexer Willems</t>
  </si>
  <si>
    <t>Siegfried Lens</t>
  </si>
  <si>
    <t>IMS002757</t>
  </si>
  <si>
    <t>Phil Smith</t>
  </si>
  <si>
    <t>IMS000344</t>
  </si>
  <si>
    <t>Ibrahim Amadou</t>
  </si>
  <si>
    <t>Sylvain Chavanon</t>
  </si>
  <si>
    <t>IMS003277</t>
  </si>
  <si>
    <t>Ralf Fährmann</t>
  </si>
  <si>
    <t>Stefan Backs</t>
  </si>
  <si>
    <t>IMS002509</t>
  </si>
  <si>
    <t>Lukas Peter Rupp</t>
  </si>
  <si>
    <t>Barry Thomas</t>
  </si>
  <si>
    <t>IMS001461</t>
  </si>
  <si>
    <t>Rocky Bushiri Kisonga</t>
  </si>
  <si>
    <t>Kaisor Basar</t>
  </si>
  <si>
    <t>IMS000656</t>
  </si>
  <si>
    <t>Sam Benjamin McCallum</t>
  </si>
  <si>
    <t>Daniel Adshead</t>
  </si>
  <si>
    <t>Samuel Mark Byram</t>
  </si>
  <si>
    <t>Reece McAlear</t>
  </si>
  <si>
    <t>Gary Macgregor</t>
  </si>
  <si>
    <t>IMS001578</t>
  </si>
  <si>
    <t>Aidan Fitzpatrick</t>
  </si>
  <si>
    <t>Graeme Rankin</t>
  </si>
  <si>
    <t>IMS000632</t>
  </si>
  <si>
    <t>Melvin Ayikoé Farés Sitti</t>
  </si>
  <si>
    <t>Serge Sitti</t>
  </si>
  <si>
    <t>IMS004631</t>
  </si>
  <si>
    <t>Ondrej Duda</t>
  </si>
  <si>
    <t>Panagiotis Retsos</t>
  </si>
  <si>
    <t>Lys Emillien Mousset</t>
  </si>
  <si>
    <t>YM &amp; U (UK) Ltd</t>
  </si>
  <si>
    <t>Oliver McBurnie</t>
  </si>
  <si>
    <t>Jack Robinson</t>
  </si>
  <si>
    <t>Benjamin Jarrod Osborn</t>
  </si>
  <si>
    <t>David Goddard</t>
  </si>
  <si>
    <t>IMS000234</t>
  </si>
  <si>
    <t>Luke Anthony Freeman</t>
  </si>
  <si>
    <t>Sander Gard Bolin Berge</t>
  </si>
  <si>
    <t>Muhamed Besic</t>
  </si>
  <si>
    <t>Suzana Vukovic</t>
  </si>
  <si>
    <t>IMS001879</t>
  </si>
  <si>
    <t>Richairo Juliano Zivkovic</t>
  </si>
  <si>
    <t>Moussa Djenepo</t>
  </si>
  <si>
    <t>Kyle Walker-Peters</t>
  </si>
  <si>
    <t>Che Sac Everton Fred Adams</t>
  </si>
  <si>
    <t>Kevin Danso</t>
  </si>
  <si>
    <t>Emmanuel Danso</t>
  </si>
  <si>
    <t>IMS004347</t>
  </si>
  <si>
    <t>Tanguy Ndombele Alvaro</t>
  </si>
  <si>
    <t>Mounir SIDHOUM</t>
  </si>
  <si>
    <t>Jack Raymond Clarke</t>
  </si>
  <si>
    <t>Gedson Carvalho Fernandes</t>
  </si>
  <si>
    <t>Kouassi Ryan Sessegnon</t>
  </si>
  <si>
    <t>Steven Charles Bergwijn</t>
  </si>
  <si>
    <t>P.A.D Middle East Consulting – F.Z.E.</t>
  </si>
  <si>
    <t>IMSC000684</t>
  </si>
  <si>
    <t>Samuel George Dalby</t>
  </si>
  <si>
    <t>John Moncur</t>
  </si>
  <si>
    <t>IMS001746</t>
  </si>
  <si>
    <t>Ismaila Sarr</t>
  </si>
  <si>
    <t>Mathias Miller</t>
  </si>
  <si>
    <t>IMS004343</t>
  </si>
  <si>
    <t>Joao Pedro Junqueira Jesus</t>
  </si>
  <si>
    <t>Ignacio Pussetto</t>
  </si>
  <si>
    <t>Pablo del Rio</t>
  </si>
  <si>
    <t>IMS004589</t>
  </si>
  <si>
    <t>Sebastien Romain Teddy Haller</t>
  </si>
  <si>
    <t>loic gustan</t>
  </si>
  <si>
    <t>IMS004277</t>
  </si>
  <si>
    <t>Darren Randolph</t>
  </si>
  <si>
    <t>Mario Weber</t>
  </si>
  <si>
    <t>IMS001255</t>
  </si>
  <si>
    <t>Jarrod Bowen</t>
  </si>
  <si>
    <t>gold sporting limited</t>
  </si>
  <si>
    <t>IMSC001168</t>
  </si>
  <si>
    <t>Sam Bowen</t>
  </si>
  <si>
    <t>IMS004646</t>
  </si>
  <si>
    <t>Yatin Patel</t>
  </si>
  <si>
    <t>IMS001994</t>
  </si>
  <si>
    <t>Pablo Fornals Malla</t>
  </si>
  <si>
    <t>Alberto Toldra Arias</t>
  </si>
  <si>
    <t>IMS002227</t>
  </si>
  <si>
    <t>Renat Dadashov</t>
  </si>
  <si>
    <t>Ioanna Gkotziri</t>
  </si>
  <si>
    <t>IMS004321</t>
  </si>
  <si>
    <t>Jesus Vallejo Lazaro</t>
  </si>
  <si>
    <t>Geronimo Jose Suarez Ochoa</t>
  </si>
  <si>
    <t>IMS004301</t>
  </si>
  <si>
    <t>Daniel Castelo Podence</t>
  </si>
  <si>
    <t>Robert Jansen</t>
  </si>
  <si>
    <t>IMS001154</t>
  </si>
  <si>
    <t>Bruno Andre Cavaco Jordao</t>
  </si>
  <si>
    <t>Wai Tsun Dai</t>
  </si>
  <si>
    <t>Tanya Beverley</t>
  </si>
  <si>
    <t>IMS001978</t>
  </si>
  <si>
    <t>Stephen Hunt</t>
  </si>
  <si>
    <t>Raphael Nya</t>
  </si>
  <si>
    <t>Yazid Bendaoud</t>
  </si>
  <si>
    <t>IMS004240</t>
  </si>
  <si>
    <t>Talents Throne - Unipessoal, Lda.</t>
  </si>
  <si>
    <t>Patrick Cutrone</t>
  </si>
  <si>
    <t>Ivan Ricardo Neves Abreu Cavaleiro</t>
  </si>
  <si>
    <t>Bournemouth</t>
  </si>
  <si>
    <t>Bristol City</t>
  </si>
  <si>
    <t>Use of dual agent structures by year</t>
  </si>
  <si>
    <t>year</t>
  </si>
  <si>
    <t>agent fees</t>
  </si>
  <si>
    <t>tax avoided</t>
  </si>
  <si>
    <t>2015 (part)</t>
  </si>
  <si>
    <t>Source</t>
  </si>
  <si>
    <t>Calculation estimate on 2019 tab</t>
  </si>
  <si>
    <t>Calculation estimate on 2020 tab</t>
  </si>
  <si>
    <t>Calculation estimate on 2021 tab</t>
  </si>
  <si>
    <t>Extrapolation from 2019-2021 data</t>
  </si>
  <si>
    <t>Calculation assumes that dual rep contracts split fees 50-50 between player and club</t>
  </si>
  <si>
    <t>Lovre Kalinic</t>
  </si>
  <si>
    <t>International Loan Out</t>
  </si>
  <si>
    <t>Simon Conning</t>
  </si>
  <si>
    <t>IMS000044</t>
  </si>
  <si>
    <t>Former Club (Aston Villa)</t>
  </si>
  <si>
    <t>Frederic Guilbert</t>
  </si>
  <si>
    <t>Nathalie Le Besque</t>
  </si>
  <si>
    <t>IMS005700</t>
  </si>
  <si>
    <t>Wraynel Hercules</t>
  </si>
  <si>
    <t>Updated registration</t>
  </si>
  <si>
    <t>Finley John Stevens</t>
  </si>
  <si>
    <t>Richard Pattenden</t>
  </si>
  <si>
    <t>IMS000218</t>
  </si>
  <si>
    <t>Aaron Alex Pressley</t>
  </si>
  <si>
    <t>New Vision Sports Group Limited</t>
  </si>
  <si>
    <t>IMSC001205</t>
  </si>
  <si>
    <t>Nathan Shepperd</t>
  </si>
  <si>
    <t>Edmond-Paris Maghoma</t>
  </si>
  <si>
    <t>Updated Contract</t>
  </si>
  <si>
    <t>Dominic William Jefferies</t>
  </si>
  <si>
    <t>New Registration</t>
  </si>
  <si>
    <t>Daniel Oladele Oyegoke</t>
  </si>
  <si>
    <t>Nathan Jay Young-Coombes</t>
  </si>
  <si>
    <t>Bradley Hudson-Odoi</t>
  </si>
  <si>
    <t>IMS003973</t>
  </si>
  <si>
    <t>Nico Anthony  Jones</t>
  </si>
  <si>
    <t>Halil Ibrahim Dervisoglu</t>
  </si>
  <si>
    <t>Paul Nicholls</t>
  </si>
  <si>
    <t>IMS000872</t>
  </si>
  <si>
    <t>Mathias Jattah-Njie Jorgensen</t>
  </si>
  <si>
    <t>Walid Tayeb Bouzid</t>
  </si>
  <si>
    <t>IMS000546</t>
  </si>
  <si>
    <t>Roco Rees</t>
  </si>
  <si>
    <t>Craig Watson</t>
  </si>
  <si>
    <t>IMS001789</t>
  </si>
  <si>
    <t>Roy Syla</t>
  </si>
  <si>
    <t>Christian Thers Norgaard</t>
  </si>
  <si>
    <t>Poul-Erik Petersen</t>
  </si>
  <si>
    <t>IMS004634</t>
  </si>
  <si>
    <t>Marlon Fleischman</t>
  </si>
  <si>
    <t>IMS000082</t>
  </si>
  <si>
    <t>Pontus Sven Gustav  Jansson</t>
  </si>
  <si>
    <t>Martin Dahlin</t>
  </si>
  <si>
    <t>IMS001930</t>
  </si>
  <si>
    <t>Bryan  Mbeumo</t>
  </si>
  <si>
    <t>Charles Collymore</t>
  </si>
  <si>
    <t>IMS000182</t>
  </si>
  <si>
    <t>Francois Heritier</t>
  </si>
  <si>
    <t>IMS005932</t>
  </si>
  <si>
    <t>Christian Dannemann  Eriksen</t>
  </si>
  <si>
    <t>martin schoots</t>
  </si>
  <si>
    <t>IMS001520</t>
  </si>
  <si>
    <t>Cesar Joel  Valencia Castillo</t>
  </si>
  <si>
    <t>Former Club (Brentford)</t>
  </si>
  <si>
    <t>Robert Lynch Sanchez</t>
  </si>
  <si>
    <t>Tobias Christopher Collyer</t>
  </si>
  <si>
    <t>Reda Khadra</t>
  </si>
  <si>
    <t>Daniel (Ducoffre)-Schildt</t>
  </si>
  <si>
    <t>IMS005511</t>
  </si>
  <si>
    <t>Odeluga Joshua Offiah</t>
  </si>
  <si>
    <t>willy moupoupa</t>
  </si>
  <si>
    <t>IMS004724</t>
  </si>
  <si>
    <t>Alexander William Cochrane</t>
  </si>
  <si>
    <t>Midas Sports Management Ltd</t>
  </si>
  <si>
    <t>IMSC000039</t>
  </si>
  <si>
    <t>Todd Owen Miller</t>
  </si>
  <si>
    <t>Benjamin John Wilson</t>
  </si>
  <si>
    <t>Thomas Peter Wayne McGill</t>
  </si>
  <si>
    <t>Louie Evans</t>
  </si>
  <si>
    <t>IMS002292</t>
  </si>
  <si>
    <t>Jack Spong</t>
  </si>
  <si>
    <t>Matt Warner</t>
  </si>
  <si>
    <t>IMS002664</t>
  </si>
  <si>
    <t>Daniel Welbeck</t>
  </si>
  <si>
    <t>Christopher Welbeck</t>
  </si>
  <si>
    <t>IMS001933</t>
  </si>
  <si>
    <t>David Petrus Wenceslaus Henri Propper</t>
  </si>
  <si>
    <t>Cancellation</t>
  </si>
  <si>
    <t>Louis Laros</t>
  </si>
  <si>
    <t>IMS002159</t>
  </si>
  <si>
    <t>Benjamin Harvey Jackson</t>
  </si>
  <si>
    <t>Marc Henry Leonard</t>
  </si>
  <si>
    <t>Matthew Everitt</t>
  </si>
  <si>
    <t>Benjamin Thatcher</t>
  </si>
  <si>
    <t>IMS000948</t>
  </si>
  <si>
    <t>Jeremy Leonel Sarmiento Morante</t>
  </si>
  <si>
    <t>Holger Sarmiento</t>
  </si>
  <si>
    <t>IMS004874</t>
  </si>
  <si>
    <t>Ryan James Longman</t>
  </si>
  <si>
    <t>Dirk Hebel</t>
  </si>
  <si>
    <t>IMS005408</t>
  </si>
  <si>
    <t>Ayobami Babatunde Tanimowo</t>
  </si>
  <si>
    <t>Lorent Tolaj</t>
  </si>
  <si>
    <t>Andrew  Moran</t>
  </si>
  <si>
    <t>Mick Mcguire</t>
  </si>
  <si>
    <t>IMS000927</t>
  </si>
  <si>
    <t>Leigh Robert Kavanagh</t>
  </si>
  <si>
    <t>Michael Glynn</t>
  </si>
  <si>
    <t>IMS003655</t>
  </si>
  <si>
    <t>Ruairi Conor McConville</t>
  </si>
  <si>
    <t>Scholarship Application</t>
  </si>
  <si>
    <t>Lee Mudd</t>
  </si>
  <si>
    <t>IMS002437</t>
  </si>
  <si>
    <t>Evan Joe  Ferguson</t>
  </si>
  <si>
    <t>Edward James Turns</t>
  </si>
  <si>
    <t>DANNY INFIELD</t>
  </si>
  <si>
    <t>IMS003036</t>
  </si>
  <si>
    <t>Samy Olivier  Chouchane</t>
  </si>
  <si>
    <t>Patrick Ndiaye</t>
  </si>
  <si>
    <t>IMS003095</t>
  </si>
  <si>
    <t>Leo Skiri Ostigard</t>
  </si>
  <si>
    <t>Jim Solbakken</t>
  </si>
  <si>
    <t>IMS000590</t>
  </si>
  <si>
    <t>Zak Ben Emmerson</t>
  </si>
  <si>
    <t>James Black</t>
  </si>
  <si>
    <t>IMS000352</t>
  </si>
  <si>
    <t>Soloman Benjamin March</t>
  </si>
  <si>
    <t>Anthony Finnigan</t>
  </si>
  <si>
    <t>IMS000615</t>
  </si>
  <si>
    <t>Kain Sharif  Ryan</t>
  </si>
  <si>
    <t>Jason Hall</t>
  </si>
  <si>
    <t>IMS004823</t>
  </si>
  <si>
    <t>James Giles Beadle</t>
  </si>
  <si>
    <t>Richard Lee</t>
  </si>
  <si>
    <t>IMS005640</t>
  </si>
  <si>
    <t>Carl Andrew Rushworth</t>
  </si>
  <si>
    <t>Antef Tsoungui</t>
  </si>
  <si>
    <t>Casey Gabriel Shann</t>
  </si>
  <si>
    <t>Alrick Newby</t>
  </si>
  <si>
    <t>IMS001467</t>
  </si>
  <si>
    <t>Billy Wayne Clark</t>
  </si>
  <si>
    <t>Mark Hendon</t>
  </si>
  <si>
    <t>IMS004810</t>
  </si>
  <si>
    <t>Phillip Anthony Bardsley</t>
  </si>
  <si>
    <t>Des Wroe</t>
  </si>
  <si>
    <t>IMS001468</t>
  </si>
  <si>
    <t>Nathan  Collins</t>
  </si>
  <si>
    <t>Perm Transfer Out</t>
  </si>
  <si>
    <t>Eamonn Collins</t>
  </si>
  <si>
    <t>IMS000859</t>
  </si>
  <si>
    <t>Player, Club, Former Club (Burnley)</t>
  </si>
  <si>
    <t>Mark David Helm</t>
  </si>
  <si>
    <t>Richard Nicos Tettey Nartey</t>
  </si>
  <si>
    <t>Maxim Ferdinand</t>
  </si>
  <si>
    <t>IMS000828</t>
  </si>
  <si>
    <t>Lukas Bornhoft Jensen</t>
  </si>
  <si>
    <t>Michael Hein Krogh</t>
  </si>
  <si>
    <t>IMS004291</t>
  </si>
  <si>
    <t>Samual Connor Unwin</t>
  </si>
  <si>
    <t>Max Thompson</t>
  </si>
  <si>
    <t>Murdock Sports Group Ltd</t>
  </si>
  <si>
    <t>IMSC000090</t>
  </si>
  <si>
    <t>Wayne Robert Hennessey</t>
  </si>
  <si>
    <t>Jacob Bedeau</t>
  </si>
  <si>
    <t>Eric Walters</t>
  </si>
  <si>
    <t>IMS000790</t>
  </si>
  <si>
    <t>Adam Lee Phillips</t>
  </si>
  <si>
    <t>Gary Charles</t>
  </si>
  <si>
    <t>IMS004127</t>
  </si>
  <si>
    <t>Calen  Gallagher-Allison</t>
  </si>
  <si>
    <t>Code 4 Sports Limited</t>
  </si>
  <si>
    <t>IMSC000821</t>
  </si>
  <si>
    <t>Harry Williams</t>
  </si>
  <si>
    <t>Aaron Justin Lennon</t>
  </si>
  <si>
    <t>Kian Asa Gene Le Fondre</t>
  </si>
  <si>
    <t>Scott Howlett</t>
  </si>
  <si>
    <t>IMS004025</t>
  </si>
  <si>
    <t>Bobby Craig Thomas</t>
  </si>
  <si>
    <t>Fifteen Eleven Management</t>
  </si>
  <si>
    <t>IMSC000612</t>
  </si>
  <si>
    <t>Former Club (Burnley)</t>
  </si>
  <si>
    <t>Derrick Abu</t>
  </si>
  <si>
    <t>New registration</t>
  </si>
  <si>
    <t>Hubert Graczyk</t>
  </si>
  <si>
    <t>David Lee</t>
  </si>
  <si>
    <t>IMS003469</t>
  </si>
  <si>
    <t>Folarin Jerry Balogun</t>
  </si>
  <si>
    <t>Ovie Prince Ejeheri</t>
  </si>
  <si>
    <t>Olusegun Jegede</t>
  </si>
  <si>
    <t>IMS002423</t>
  </si>
  <si>
    <t>Mazeed Ogungbo</t>
  </si>
  <si>
    <t>Mark Gottlieb</t>
  </si>
  <si>
    <t>IMS000143</t>
  </si>
  <si>
    <t>Nathan Butler-Oyedeji</t>
  </si>
  <si>
    <t>Tajudeen Oyedeji</t>
  </si>
  <si>
    <t>IMS003894</t>
  </si>
  <si>
    <t>Alexandar Kovacevic</t>
  </si>
  <si>
    <t>Christopher Dolan</t>
  </si>
  <si>
    <t>IMS004149</t>
  </si>
  <si>
    <t>Bradley Ryan Ibrahim</t>
  </si>
  <si>
    <t>Alan Redmond</t>
  </si>
  <si>
    <t>IMS000110</t>
  </si>
  <si>
    <t>Tinochika Chukwu Quamina</t>
  </si>
  <si>
    <t>Riki Bleau</t>
  </si>
  <si>
    <t>IMS004156</t>
  </si>
  <si>
    <t>Mathaeus Andrew Roberts</t>
  </si>
  <si>
    <t>Henry Oluwadurotimi Olakitan Davies</t>
  </si>
  <si>
    <t>Errol olumide Johnson-olowu</t>
  </si>
  <si>
    <t>IMS005057</t>
  </si>
  <si>
    <t>Kido Taylor-Hart</t>
  </si>
  <si>
    <t>Premier Sports Talent</t>
  </si>
  <si>
    <t>IMSC001289</t>
  </si>
  <si>
    <t>Arthur Okonkwo</t>
  </si>
  <si>
    <t>ARETÉ</t>
  </si>
  <si>
    <t>IMSC000008</t>
  </si>
  <si>
    <t>Mika Biereth</t>
  </si>
  <si>
    <t>Emile Smith Rowe</t>
  </si>
  <si>
    <t>Jordan Wise</t>
  </si>
  <si>
    <t>IMS000150</t>
  </si>
  <si>
    <t>Joel Ideho</t>
  </si>
  <si>
    <t>Granit Xhaka</t>
  </si>
  <si>
    <t>Jose Noguera Rodriguez</t>
  </si>
  <si>
    <t>IMS004584</t>
  </si>
  <si>
    <t>Zine-Eddine Oulad M'Hand</t>
  </si>
  <si>
    <t>Karl Jakob Hein</t>
  </si>
  <si>
    <t>Willian Borges Da Silva</t>
  </si>
  <si>
    <t>Contract Cancelled</t>
  </si>
  <si>
    <t>Former Club (Arsenal)</t>
  </si>
  <si>
    <t>Jack Henry-Francis</t>
  </si>
  <si>
    <t>Uben Gray</t>
  </si>
  <si>
    <t>IMS001968</t>
  </si>
  <si>
    <t>Zane Monlouis</t>
  </si>
  <si>
    <t>Simon Bayliff</t>
  </si>
  <si>
    <t>IMS000052</t>
  </si>
  <si>
    <t>Charlie Michael Patino</t>
  </si>
  <si>
    <t>Lino Goncalo Da Cruz Sousa</t>
  </si>
  <si>
    <t>Sead Kolasinac</t>
  </si>
  <si>
    <t>Jacob Ramsey</t>
  </si>
  <si>
    <t>Sebastian Emmanuel Revan</t>
  </si>
  <si>
    <t>Jaden Philogene-Bidace</t>
  </si>
  <si>
    <t>euclides camacho</t>
  </si>
  <si>
    <t>IMS001102</t>
  </si>
  <si>
    <t>Aaron James Ramsey</t>
  </si>
  <si>
    <t>Antonio Konsa</t>
  </si>
  <si>
    <t>IMS005312</t>
  </si>
  <si>
    <t>Indiana Denchev Vassilev</t>
  </si>
  <si>
    <t>Akos Sandor Onodi</t>
  </si>
  <si>
    <t>Chris Mcgrath</t>
  </si>
  <si>
    <t>IMS000300</t>
  </si>
  <si>
    <t>Dj Campton-Sturridge</t>
  </si>
  <si>
    <t>Dean Sturridge</t>
  </si>
  <si>
    <t>IMS001726</t>
  </si>
  <si>
    <t>Arjan Singh Raikhy</t>
  </si>
  <si>
    <t>Viljami Kari Veikko Sinisalo</t>
  </si>
  <si>
    <t>Tim Pole</t>
  </si>
  <si>
    <t>IMS003713</t>
  </si>
  <si>
    <t>Myles Baboucarr Sohna</t>
  </si>
  <si>
    <t>RICHARD LANGLEY</t>
  </si>
  <si>
    <t>IMS003844</t>
  </si>
  <si>
    <t>Tyreik Samuel Wright</t>
  </si>
  <si>
    <t>Ashley  Young</t>
  </si>
  <si>
    <t>Louie Mark Barry</t>
  </si>
  <si>
    <t>Daniel Drury</t>
  </si>
  <si>
    <t>IMS001019</t>
  </si>
  <si>
    <t>Hayden Taylor Lindley</t>
  </si>
  <si>
    <t>Filip Marschall</t>
  </si>
  <si>
    <t>Bradley Jamie Ethan Young</t>
  </si>
  <si>
    <t>Sil Laurentius Swinkels</t>
  </si>
  <si>
    <t>Mungo Olayipo Oladapo Erogbogbo Bridge</t>
  </si>
  <si>
    <t>Ajani Alexander Edward Burchall</t>
  </si>
  <si>
    <t>Kevin Davies</t>
  </si>
  <si>
    <t>IMS004883</t>
  </si>
  <si>
    <t>Jayden Christopher Barber</t>
  </si>
  <si>
    <t>Joshua Philip Feeney</t>
  </si>
  <si>
    <t>Daniel Philpott</t>
  </si>
  <si>
    <t>IMS002665</t>
  </si>
  <si>
    <t>Finn Issac Azaz</t>
  </si>
  <si>
    <t>Timothy Emeka Iroegbunam</t>
  </si>
  <si>
    <t>James Thomas Wright</t>
  </si>
  <si>
    <t>Oliwier  Zych</t>
  </si>
  <si>
    <t>David Manasseh</t>
  </si>
  <si>
    <t>IMS000502</t>
  </si>
  <si>
    <t>Kaine Kesler Hayden</t>
  </si>
  <si>
    <t>Finley Joseph Thorndike</t>
  </si>
  <si>
    <t>Declan  Frith</t>
  </si>
  <si>
    <t>Chigoziem Caleb Chukwuemeka</t>
  </si>
  <si>
    <t>Jason Green</t>
  </si>
  <si>
    <t>IMS000798</t>
  </si>
  <si>
    <t>Cameron Desmond Archer</t>
  </si>
  <si>
    <t>Benjamin Joshua Chrisene</t>
  </si>
  <si>
    <t>Jonathan Beckett</t>
  </si>
  <si>
    <t>IMS000651</t>
  </si>
  <si>
    <t>Sam Bayford</t>
  </si>
  <si>
    <t>IMS003516</t>
  </si>
  <si>
    <t>Alex Colin Kpakpe</t>
  </si>
  <si>
    <t>Giuseppe Russo</t>
  </si>
  <si>
    <t>IMS001727</t>
  </si>
  <si>
    <t>Karlo Ziger</t>
  </si>
  <si>
    <t>Vincenzo Cavaliere</t>
  </si>
  <si>
    <t>IMS001263</t>
  </si>
  <si>
    <t>Jimi Weikko Tauriainen</t>
  </si>
  <si>
    <t>Sami Salonen</t>
  </si>
  <si>
    <t>IMS000845</t>
  </si>
  <si>
    <t>Jayden Darren George Wareham</t>
  </si>
  <si>
    <t>Ian Ryder</t>
  </si>
  <si>
    <t>IMS002508</t>
  </si>
  <si>
    <t>Declan Frith</t>
  </si>
  <si>
    <t>Dion Joseph Rankine</t>
  </si>
  <si>
    <t>Joe Samuel Haigh</t>
  </si>
  <si>
    <t>Rory Rebbeck</t>
  </si>
  <si>
    <t>IMS001279</t>
  </si>
  <si>
    <t>Paul Haigh</t>
  </si>
  <si>
    <t>IMS004948</t>
  </si>
  <si>
    <t>Levi Lemar Samuels Colwill</t>
  </si>
  <si>
    <t>Juan Carlos Familia-Castillo</t>
  </si>
  <si>
    <t>Zain Rio Silcott-Duberry</t>
  </si>
  <si>
    <t>William Peter  Gee</t>
  </si>
  <si>
    <t>Louis Christopher Flower</t>
  </si>
  <si>
    <t>Lewis Hall</t>
  </si>
  <si>
    <t>David Jackett</t>
  </si>
  <si>
    <t>IMS003949</t>
  </si>
  <si>
    <t>Ronnie Edward Stutter</t>
  </si>
  <si>
    <t>Leon Angel</t>
  </si>
  <si>
    <t>IMS000566</t>
  </si>
  <si>
    <t>Leo Alexander Francis Castledine</t>
  </si>
  <si>
    <t>Simon Oliveira</t>
  </si>
  <si>
    <t>IMS004414</t>
  </si>
  <si>
    <t>Brodi Hughes</t>
  </si>
  <si>
    <t>Joshua Louis Tobin</t>
  </si>
  <si>
    <t>Richard Oghenekome Olise</t>
  </si>
  <si>
    <t>Sami Tlemcani</t>
  </si>
  <si>
    <t>tarek ouertani</t>
  </si>
  <si>
    <t>IMS005202</t>
  </si>
  <si>
    <t>Steve Sabatier</t>
  </si>
  <si>
    <t>IMS005276</t>
  </si>
  <si>
    <t>Marcus Bettinelli</t>
  </si>
  <si>
    <t>Freddie Akehurst</t>
  </si>
  <si>
    <t>IMS001125</t>
  </si>
  <si>
    <t>Michy Batshuayi Atunga</t>
  </si>
  <si>
    <t>Robert Kenedy Nunes Nascimento</t>
  </si>
  <si>
    <t>giuliano bertolucci</t>
  </si>
  <si>
    <t>Emerson Palmieri Dos Santos</t>
  </si>
  <si>
    <t>PS Sports Assessoria Esportiva Ltda</t>
  </si>
  <si>
    <t>IMSC001534</t>
  </si>
  <si>
    <t>Matthew Miazga</t>
  </si>
  <si>
    <t>Ike Dominique Ugbo</t>
  </si>
  <si>
    <t>Former Club (Chelsea)</t>
  </si>
  <si>
    <t>Abdul Rahman Baba</t>
  </si>
  <si>
    <t>Tiemoue Bakayoko</t>
  </si>
  <si>
    <t>NIAGARA SPORTS COMPANY S.L.</t>
  </si>
  <si>
    <t>IMSC000655</t>
  </si>
  <si>
    <t>Bradley Nicholas James Ryan</t>
  </si>
  <si>
    <t>Ethan Kwame Colm Raymond Ampadu</t>
  </si>
  <si>
    <t>Dujon Henriques Sterling</t>
  </si>
  <si>
    <t>Silko Amari Otieno Thomas</t>
  </si>
  <si>
    <t>Andrea Williams</t>
  </si>
  <si>
    <t>IMS005220</t>
  </si>
  <si>
    <t>Edwin Samuel Andersson</t>
  </si>
  <si>
    <t>Sam McClelland</t>
  </si>
  <si>
    <t>Patirk Bastianelli</t>
  </si>
  <si>
    <t>IMS000947</t>
  </si>
  <si>
    <t>Trevoh Tom Chalobah</t>
  </si>
  <si>
    <t>Edward Chalobah</t>
  </si>
  <si>
    <t>IMS002886</t>
  </si>
  <si>
    <t>Alfie Gilchrist</t>
  </si>
  <si>
    <t>Thiago Emiliano Da Silva</t>
  </si>
  <si>
    <t>Gol International Ltd</t>
  </si>
  <si>
    <t>Paulo Fernando Tonietto</t>
  </si>
  <si>
    <t>IMS005079</t>
  </si>
  <si>
    <t>Joshua Royston Brooking</t>
  </si>
  <si>
    <t>Anthony Mcfarlane</t>
  </si>
  <si>
    <t>IMS000846</t>
  </si>
  <si>
    <t>Dylan Riley  Williams</t>
  </si>
  <si>
    <t>Tom Swan</t>
  </si>
  <si>
    <t>IMS004605</t>
  </si>
  <si>
    <t>Markfield Sports Management Limited</t>
  </si>
  <si>
    <t>IMSC000443</t>
  </si>
  <si>
    <t>Non League Loan</t>
  </si>
  <si>
    <t>Conor Hayden</t>
  </si>
  <si>
    <t>IMS003408</t>
  </si>
  <si>
    <t>Nathan Baxter</t>
  </si>
  <si>
    <t>Notice of Amendment</t>
  </si>
  <si>
    <t>Edouard Mendy</t>
  </si>
  <si>
    <t>Daniel Noel Drinkwater</t>
  </si>
  <si>
    <t>Reece Phillip Peter Hannam</t>
  </si>
  <si>
    <t>David Oluwatimileyin Opeyemi Olamide Omilabu</t>
  </si>
  <si>
    <t>Michael Ajayi</t>
  </si>
  <si>
    <t>IMS003518</t>
  </si>
  <si>
    <t>Jesurun Rak-Sakyi</t>
  </si>
  <si>
    <t>1SEVEN SPORTS MANAGEMENT GROUP LTD</t>
  </si>
  <si>
    <t>IMSC001345</t>
  </si>
  <si>
    <t>Tyrick Mitchell</t>
  </si>
  <si>
    <t>Abdikarim Farah</t>
  </si>
  <si>
    <t>IMS000617</t>
  </si>
  <si>
    <t>Christian Benteke</t>
  </si>
  <si>
    <t>Kismet Eris</t>
  </si>
  <si>
    <t>IMS000961</t>
  </si>
  <si>
    <t>Sean Dominic Robertson</t>
  </si>
  <si>
    <t>Luke Garry Dreher</t>
  </si>
  <si>
    <t>Stephen Morris</t>
  </si>
  <si>
    <t>IMS001007</t>
  </si>
  <si>
    <t>James Edward Taylor</t>
  </si>
  <si>
    <t>Eric Anyan</t>
  </si>
  <si>
    <t>IMS002000</t>
  </si>
  <si>
    <t>Owen Olamidayo Goodman</t>
  </si>
  <si>
    <t>Daniel James Quick</t>
  </si>
  <si>
    <t>Richard Webster</t>
  </si>
  <si>
    <t>IMS003811</t>
  </si>
  <si>
    <t>Sion Spence</t>
  </si>
  <si>
    <t>Tamas Byrne</t>
  </si>
  <si>
    <t>IMS000208</t>
  </si>
  <si>
    <t>Jack Campbell Wells Morrison</t>
  </si>
  <si>
    <t>Cardo Siddik</t>
  </si>
  <si>
    <t>Dylan Thiselton</t>
  </si>
  <si>
    <t>Joel Edward Philip Ward</t>
  </si>
  <si>
    <t>David Baldwin</t>
  </si>
  <si>
    <t>IMS000144</t>
  </si>
  <si>
    <t>Remi Luke Matthews</t>
  </si>
  <si>
    <t>Adam Sells</t>
  </si>
  <si>
    <t>IMS003269</t>
  </si>
  <si>
    <t>Nathaniel Edward Clyne</t>
  </si>
  <si>
    <t>Aidan Steele</t>
  </si>
  <si>
    <t>Victor Tolulope Oluwatosin Akinwale</t>
  </si>
  <si>
    <t>Kaden Kai Rodney</t>
  </si>
  <si>
    <t>Jadan  Raymond</t>
  </si>
  <si>
    <t>Omotayo Daniel Adaramola</t>
  </si>
  <si>
    <t>James McArthur</t>
  </si>
  <si>
    <t>Mark Donaghy</t>
  </si>
  <si>
    <t>IMS000253</t>
  </si>
  <si>
    <t>Joshua Kwesi Addae</t>
  </si>
  <si>
    <t>Aaron Samuel</t>
  </si>
  <si>
    <t>IMS005618</t>
  </si>
  <si>
    <t>Adler Bruno Sa Nogueira De Nascimento</t>
  </si>
  <si>
    <t>Barney Crockford</t>
  </si>
  <si>
    <t>IMS001197</t>
  </si>
  <si>
    <t>Thomas Christopher Cannon</t>
  </si>
  <si>
    <t>Jake Moyes</t>
  </si>
  <si>
    <t>IMS003103</t>
  </si>
  <si>
    <t>Jack Joseph Barrett</t>
  </si>
  <si>
    <t>Gareth Jones</t>
  </si>
  <si>
    <t>IMS000898</t>
  </si>
  <si>
    <t>Kyle Alex John</t>
  </si>
  <si>
    <t>Nathan Paul Broadhead</t>
  </si>
  <si>
    <t>Neil Sang</t>
  </si>
  <si>
    <t>IMS000989</t>
  </si>
  <si>
    <t>Joseph William Anderson</t>
  </si>
  <si>
    <t>Joseph Rea</t>
  </si>
  <si>
    <t>IMS002064</t>
  </si>
  <si>
    <t>Ryan Astley</t>
  </si>
  <si>
    <t>Dylan Paul Graham</t>
  </si>
  <si>
    <t>stephen whelan</t>
  </si>
  <si>
    <t>IMS001072</t>
  </si>
  <si>
    <t>Asmir Begovic</t>
  </si>
  <si>
    <t>Andros Darryl Townsend</t>
  </si>
  <si>
    <t>Seamus Coleman</t>
  </si>
  <si>
    <t>Andrew Michael Lonergan</t>
  </si>
  <si>
    <t>Francis Okereke Okoronkwo</t>
  </si>
  <si>
    <t>Jenson Metcalfe</t>
  </si>
  <si>
    <t>Martin Waldron</t>
  </si>
  <si>
    <t>IMS004000</t>
  </si>
  <si>
    <t>Roman Ivan Quintyne Dixon</t>
  </si>
  <si>
    <t>Harry Alfred Tyrer</t>
  </si>
  <si>
    <t>Ellis Reco Simms</t>
  </si>
  <si>
    <t>Eric Leon Simms</t>
  </si>
  <si>
    <t>IMS005291</t>
  </si>
  <si>
    <t>Lewis Norman Dobbin</t>
  </si>
  <si>
    <t>Barry Poynton</t>
  </si>
  <si>
    <t>IMS005415</t>
  </si>
  <si>
    <t>Former Club (Everton)</t>
  </si>
  <si>
    <t>Max Jimmy Dean</t>
  </si>
  <si>
    <t>Morten Lunde Spencer</t>
  </si>
  <si>
    <t>IAN HARTE</t>
  </si>
  <si>
    <t>IMS002104</t>
  </si>
  <si>
    <t>Tyler Roberts</t>
  </si>
  <si>
    <t>Jeremiah Chukwuedo Chilokoa Mullen</t>
  </si>
  <si>
    <t>Joseph Leonard Snowdon</t>
  </si>
  <si>
    <t>Alfie Thomas Hughes</t>
  </si>
  <si>
    <t>Stuart Dallas</t>
  </si>
  <si>
    <t>Amari Miquel Miller</t>
  </si>
  <si>
    <t>Sean McGurk</t>
  </si>
  <si>
    <t>Elia Caprile</t>
  </si>
  <si>
    <t>Graziano Battistini</t>
  </si>
  <si>
    <t>IMS002885</t>
  </si>
  <si>
    <t>Patrick James Bamford</t>
  </si>
  <si>
    <t>Russell Bamford</t>
  </si>
  <si>
    <t>IMS001244</t>
  </si>
  <si>
    <t>Charlie Richard Cresswell</t>
  </si>
  <si>
    <t>Richard Cresswell</t>
  </si>
  <si>
    <t>IMS002404</t>
  </si>
  <si>
    <t>Liam James McCarron</t>
  </si>
  <si>
    <t>Jack Jenkins</t>
  </si>
  <si>
    <t>Harry Thomas Christy</t>
  </si>
  <si>
    <t>Andy Gray</t>
  </si>
  <si>
    <t>IMS004734</t>
  </si>
  <si>
    <t>Kristan Richard Moore</t>
  </si>
  <si>
    <t>Hayden Evans</t>
  </si>
  <si>
    <t>IMS000444</t>
  </si>
  <si>
    <t>Adam John Forshaw</t>
  </si>
  <si>
    <t>Shane Aidan Conor Flynn</t>
  </si>
  <si>
    <t>Daniel Ward</t>
  </si>
  <si>
    <t>Eldin Jakupovic</t>
  </si>
  <si>
    <t>Haydn Dodge</t>
  </si>
  <si>
    <t>IMS002420</t>
  </si>
  <si>
    <t>Iestyn Hughes</t>
  </si>
  <si>
    <t>Jack Pentol-Levy</t>
  </si>
  <si>
    <t>IMS003902</t>
  </si>
  <si>
    <t>Ronny Alex Scott Hall Nelson</t>
  </si>
  <si>
    <t>Ryan Bertrand</t>
  </si>
  <si>
    <t>Chadwick Zachary Booth</t>
  </si>
  <si>
    <t>Matthew David Moore De Vos</t>
  </si>
  <si>
    <t>IMS004616</t>
  </si>
  <si>
    <t>Marc Kevin Albrighton</t>
  </si>
  <si>
    <t>Tim Webb</t>
  </si>
  <si>
    <t>IMS000262</t>
  </si>
  <si>
    <t>Harvey Lewis Barnes</t>
  </si>
  <si>
    <t>Lewis Brunt</t>
  </si>
  <si>
    <t>Bayli Spencer-Adams</t>
  </si>
  <si>
    <t>Ian Luck</t>
  </si>
  <si>
    <t>IMS001536</t>
  </si>
  <si>
    <t>Benjamin Roy Grist</t>
  </si>
  <si>
    <t>Christopher Petrov Popov</t>
  </si>
  <si>
    <t>Samuel Charles Braybrooke</t>
  </si>
  <si>
    <t>Elliott Anderson</t>
  </si>
  <si>
    <t>IMS004847</t>
  </si>
  <si>
    <t>Ricardo Pereira</t>
  </si>
  <si>
    <t>Kasey McAteer</t>
  </si>
  <si>
    <t>Former Club (Leicester City)</t>
  </si>
  <si>
    <t>Harvey Antonio Blair</t>
  </si>
  <si>
    <t>Billy Dawson Koumetio</t>
  </si>
  <si>
    <t>PHILIPPE LAMBOLEY</t>
  </si>
  <si>
    <t>IMS004980</t>
  </si>
  <si>
    <t>Layton Rhys Stewart</t>
  </si>
  <si>
    <t>Caoimhin Kelleher</t>
  </si>
  <si>
    <t>Rhys Williams</t>
  </si>
  <si>
    <t>Alisson Ramses Becker</t>
  </si>
  <si>
    <t>José Maria Neis</t>
  </si>
  <si>
    <t>IMS003565</t>
  </si>
  <si>
    <t>ALESSANDRO MESSINA</t>
  </si>
  <si>
    <t>IMS003910</t>
  </si>
  <si>
    <t>Santiago Baraibar</t>
  </si>
  <si>
    <t>IMS001207</t>
  </si>
  <si>
    <t>Harvey Daniel James Elliott</t>
  </si>
  <si>
    <t>Adrian San Miguel Del Castillo</t>
  </si>
  <si>
    <t>Margarita Pilar Garay Bret</t>
  </si>
  <si>
    <t>IMS001056</t>
  </si>
  <si>
    <t>Jakub Ojrzynski</t>
  </si>
  <si>
    <t>Mateusz Konrad Musialowski</t>
  </si>
  <si>
    <t>Luke Chambers</t>
  </si>
  <si>
    <t>Andrew Robertson</t>
  </si>
  <si>
    <t>Liam Odonnell</t>
  </si>
  <si>
    <t>IMS001652</t>
  </si>
  <si>
    <t>Brian Robertson</t>
  </si>
  <si>
    <t>IMS003889</t>
  </si>
  <si>
    <t>Owen Michael Beck</t>
  </si>
  <si>
    <t>Raj Shah</t>
  </si>
  <si>
    <t>IMS002813</t>
  </si>
  <si>
    <t>Harvey Davies</t>
  </si>
  <si>
    <t>Simon Marsh</t>
  </si>
  <si>
    <t>IMS000688</t>
  </si>
  <si>
    <t>Bobby Lamont Clark</t>
  </si>
  <si>
    <t>Jordan Segal</t>
  </si>
  <si>
    <t>IMS002946</t>
  </si>
  <si>
    <t>Oakley William Cannonier</t>
  </si>
  <si>
    <t>Barry Whelan</t>
  </si>
  <si>
    <t>IMS000084</t>
  </si>
  <si>
    <t>Melkamu Benjamin Daniel Frauendorf</t>
  </si>
  <si>
    <t>Sebastian Kronester</t>
  </si>
  <si>
    <t>IMS005289</t>
  </si>
  <si>
    <t>James Barry Norris</t>
  </si>
  <si>
    <t>Anderson Arroyo Cordoba</t>
  </si>
  <si>
    <t>Matthieu Grossin</t>
  </si>
  <si>
    <t>IMS001150</t>
  </si>
  <si>
    <t>James William McConnell</t>
  </si>
  <si>
    <t>Isaac Angus Mabaya</t>
  </si>
  <si>
    <t>Nathaniel Harry Phillips</t>
  </si>
  <si>
    <t>Kaide Sheene Gordon</t>
  </si>
  <si>
    <t>Gavin Mahon</t>
  </si>
  <si>
    <t>IMS003325</t>
  </si>
  <si>
    <t>Stefan Bajcetic Maquieira</t>
  </si>
  <si>
    <t>Francisco javier Villaverde camoiras</t>
  </si>
  <si>
    <t>IMS005314</t>
  </si>
  <si>
    <t>Loan Out</t>
  </si>
  <si>
    <t>Thiago Cruz Reggiani</t>
  </si>
  <si>
    <t>IMS003484</t>
  </si>
  <si>
    <t>Former Club (Liverpool)</t>
  </si>
  <si>
    <t>Marko Grujic</t>
  </si>
  <si>
    <t>Taiwo Awoniyi</t>
  </si>
  <si>
    <t>Bjorn Bezemer</t>
  </si>
  <si>
    <t>IMS001444</t>
  </si>
  <si>
    <t>Cole Jermaine Palmer</t>
  </si>
  <si>
    <t>IMSC00058</t>
  </si>
  <si>
    <t>Marie Palmer</t>
  </si>
  <si>
    <t>IMS004259</t>
  </si>
  <si>
    <t>Benjamin Leo Knight</t>
  </si>
  <si>
    <t>John Stones</t>
  </si>
  <si>
    <t>Jose Antonio Cerdido Fernandez</t>
  </si>
  <si>
    <t>IMS005115</t>
  </si>
  <si>
    <t>Former Club (Manchester City)</t>
  </si>
  <si>
    <t>Lewis Paul Fiorini</t>
  </si>
  <si>
    <t>Owen Brown</t>
  </si>
  <si>
    <t>IMS003804</t>
  </si>
  <si>
    <t>Luka Ilic</t>
  </si>
  <si>
    <t>William Steven Dickson</t>
  </si>
  <si>
    <t>Marek Szmid</t>
  </si>
  <si>
    <t>IMS003242</t>
  </si>
  <si>
    <t>Tomas Kristian Galvez</t>
  </si>
  <si>
    <t>George David Murray-Jones</t>
  </si>
  <si>
    <t>Matt Murray</t>
  </si>
  <si>
    <t>IMS003465</t>
  </si>
  <si>
    <t>Isaac James Smith</t>
  </si>
  <si>
    <t>Mahamadou Susoho Sissoho</t>
  </si>
  <si>
    <t>Steven Howson</t>
  </si>
  <si>
    <t>IMS004556</t>
  </si>
  <si>
    <t>Kane Ellis Taylor</t>
  </si>
  <si>
    <t>Emeka Obasi</t>
  </si>
  <si>
    <t>IMS000882</t>
  </si>
  <si>
    <t>Matthew Joseph Whittingham</t>
  </si>
  <si>
    <t>Kian Breckin</t>
  </si>
  <si>
    <t>Callum Craig Doyle</t>
  </si>
  <si>
    <t>Juan Larios Lopez</t>
  </si>
  <si>
    <t>Josh Adam</t>
  </si>
  <si>
    <t>Luca Barrington</t>
  </si>
  <si>
    <t>Nicholas Andrews</t>
  </si>
  <si>
    <t>IMS003334</t>
  </si>
  <si>
    <t>Romeo Lavia</t>
  </si>
  <si>
    <t>Luke Mbete-Tabu</t>
  </si>
  <si>
    <t>David Lockwood</t>
  </si>
  <si>
    <t>IMS000258</t>
  </si>
  <si>
    <t>Joshua Anthony McNamara</t>
  </si>
  <si>
    <t>Adedire Emmanuel Oluwatofunmi Iyiola Awokoya-Meb</t>
  </si>
  <si>
    <t>David Moss</t>
  </si>
  <si>
    <t>IMS003179</t>
  </si>
  <si>
    <t>Kwaku Nuamah Oduroh</t>
  </si>
  <si>
    <t>Tony Appiah</t>
  </si>
  <si>
    <t>IMS000330</t>
  </si>
  <si>
    <t>Liam Kevin Smith</t>
  </si>
  <si>
    <t>Taione Richard Evumena Sodje</t>
  </si>
  <si>
    <t>Rico Mark Lewis</t>
  </si>
  <si>
    <t>Nico O'Reilly</t>
  </si>
  <si>
    <t>Shea Emmanuel Charles</t>
  </si>
  <si>
    <t>Carlos Roberto Forbs Borges</t>
  </si>
  <si>
    <t>Pere Guardiola Sala</t>
  </si>
  <si>
    <t>Micah Philippe Jude Hamilton</t>
  </si>
  <si>
    <t>Andrew Niedzwiecki</t>
  </si>
  <si>
    <t>IMS000919</t>
  </si>
  <si>
    <t>Mikki Avelon Leander  Van Sas</t>
  </si>
  <si>
    <t>Scott Paul Carson</t>
  </si>
  <si>
    <t>Key Sports Management Ltd</t>
  </si>
  <si>
    <t>Cieran Peter Slicker</t>
  </si>
  <si>
    <t>Lukas Nmecha</t>
  </si>
  <si>
    <t>Fernando Luiz Roza</t>
  </si>
  <si>
    <t>Liam Rory Delap</t>
  </si>
  <si>
    <t>IMSC00059</t>
  </si>
  <si>
    <t>Ederson Santana De Moraes</t>
  </si>
  <si>
    <t>Morgan Elliot Rogers</t>
  </si>
  <si>
    <t>Daniel Belgrave</t>
  </si>
  <si>
    <t>IMS004632</t>
  </si>
  <si>
    <t>SME 83 Limited</t>
  </si>
  <si>
    <t>IMSC001352</t>
  </si>
  <si>
    <t>SME 83 Ltd</t>
  </si>
  <si>
    <t>Max Lewis Rowe Alleyne</t>
  </si>
  <si>
    <t>Finley Jack Burns</t>
  </si>
  <si>
    <t>Joshua Darius Kamani Wilson-Esbrand</t>
  </si>
  <si>
    <t>Player, Former Club (Manchester City)</t>
  </si>
  <si>
    <t>James John McAtee</t>
  </si>
  <si>
    <t>Oscar Bobb</t>
  </si>
  <si>
    <t>Shola Maxwell Shoretire</t>
  </si>
  <si>
    <t>Mason Will John Greenwood</t>
  </si>
  <si>
    <t>Andrew Greenwood</t>
  </si>
  <si>
    <t>IMS003320</t>
  </si>
  <si>
    <t>Teden Mengi</t>
  </si>
  <si>
    <t>Anthony David Junior Elanga</t>
  </si>
  <si>
    <t>D'Mani Lucell Bughail-Mellor</t>
  </si>
  <si>
    <t>Alvaro Fernandez Carreras</t>
  </si>
  <si>
    <t>Gines carvajal</t>
  </si>
  <si>
    <t>IMS000586</t>
  </si>
  <si>
    <t>Charlie William Henry Savage</t>
  </si>
  <si>
    <t>Chris Gankerseer</t>
  </si>
  <si>
    <t>IMS000302</t>
  </si>
  <si>
    <t>Zidane Aamar Iqbal</t>
  </si>
  <si>
    <t>Marc  Jurado Gomez</t>
  </si>
  <si>
    <t>Eric Bertrand Bailly</t>
  </si>
  <si>
    <t>Paul Hudson Woolston</t>
  </si>
  <si>
    <t>Samuel James Mather</t>
  </si>
  <si>
    <t>Colin Murdock</t>
  </si>
  <si>
    <t>IMS000273</t>
  </si>
  <si>
    <t>Alejandro  Garnacho Ferreyra</t>
  </si>
  <si>
    <t>JUAN CARLOS CAMBEIRO</t>
  </si>
  <si>
    <t>IMS004793</t>
  </si>
  <si>
    <t>Lee Anderson Grant</t>
  </si>
  <si>
    <t>Darryl Powell</t>
  </si>
  <si>
    <t>IMS000462</t>
  </si>
  <si>
    <t>Logan Pye</t>
  </si>
  <si>
    <t>Robert Filson</t>
  </si>
  <si>
    <t>IMS000552</t>
  </si>
  <si>
    <t>Radek Vitek</t>
  </si>
  <si>
    <t>Eliot Van Til</t>
  </si>
  <si>
    <t>IMS001023</t>
  </si>
  <si>
    <t>Joseph Brennen Hugill</t>
  </si>
  <si>
    <t>Juan Manuel Mata Garcia</t>
  </si>
  <si>
    <t>Di'Shon Joel Bernard</t>
  </si>
  <si>
    <t>Ethan Finley Ennis</t>
  </si>
  <si>
    <t>Omari Nathan Forson</t>
  </si>
  <si>
    <t>James David Garner</t>
  </si>
  <si>
    <t>Willy Kambwala Ndengushi</t>
  </si>
  <si>
    <t>Darren Dein</t>
  </si>
  <si>
    <t>IMS000793</t>
  </si>
  <si>
    <t>Rhys Joseph Wright Bennett</t>
  </si>
  <si>
    <t>Paul Masterton</t>
  </si>
  <si>
    <t>IMS000032</t>
  </si>
  <si>
    <t>Matej Kovar</t>
  </si>
  <si>
    <t>Former Club (Manchester United)</t>
  </si>
  <si>
    <t>Matthew Joshua Bondswell</t>
  </si>
  <si>
    <t>Daniel David Langley</t>
  </si>
  <si>
    <t>Dwight Devon Boyd Gayle</t>
  </si>
  <si>
    <t>Demie Gayle</t>
  </si>
  <si>
    <t>IMS005480</t>
  </si>
  <si>
    <t>Dylan Jay Stephenson</t>
  </si>
  <si>
    <t>BEN HARDING</t>
  </si>
  <si>
    <t>IMS003150</t>
  </si>
  <si>
    <t>William George Brown</t>
  </si>
  <si>
    <t>Jacob Kai Murphy</t>
  </si>
  <si>
    <t>Adam Ayiro Wilson</t>
  </si>
  <si>
    <t>Nathan Matthew Carlyon</t>
  </si>
  <si>
    <t>Nicky Loughran</t>
  </si>
  <si>
    <t>IMS000835</t>
  </si>
  <si>
    <t>Joe Alexander Oliver</t>
  </si>
  <si>
    <t>Yoshinori Muto</t>
  </si>
  <si>
    <t>Joshua Scott</t>
  </si>
  <si>
    <t>James Welch</t>
  </si>
  <si>
    <t>IMS000558</t>
  </si>
  <si>
    <t>Federico Fernandez</t>
  </si>
  <si>
    <t>Matthew Ben Longstaff</t>
  </si>
  <si>
    <t>Stanley James Flaherty</t>
  </si>
  <si>
    <t>FOOTWORK MANAGEMENT LIMITED</t>
  </si>
  <si>
    <t>IMSC001051</t>
  </si>
  <si>
    <t>Max Anthony Thompson</t>
  </si>
  <si>
    <t>Kelland John William James Watts</t>
  </si>
  <si>
    <t>Joe Peter White</t>
  </si>
  <si>
    <t>Florian Gregoire Claude Lejeune</t>
  </si>
  <si>
    <t>Former Club (Newcastle United)</t>
  </si>
  <si>
    <t>Gassan Ahadme Yahyai</t>
  </si>
  <si>
    <t>Albert Botines</t>
  </si>
  <si>
    <t>IMS000999</t>
  </si>
  <si>
    <t>Daniel James Barden</t>
  </si>
  <si>
    <t>Harry Roy Leslie Brooke</t>
  </si>
  <si>
    <t>Michael McGovern</t>
  </si>
  <si>
    <t>GK 1</t>
  </si>
  <si>
    <t>IMSC000290</t>
  </si>
  <si>
    <t>Philip Michael Heise</t>
  </si>
  <si>
    <t>Player,Former Club (Norwich City)</t>
  </si>
  <si>
    <t>Marco Stiepermann</t>
  </si>
  <si>
    <t>ROOF GmbH</t>
  </si>
  <si>
    <t>IMSC001105</t>
  </si>
  <si>
    <t>Former Club (Norwich City)</t>
  </si>
  <si>
    <t>Jayden Matthew St Paul</t>
  </si>
  <si>
    <t>Michael Drew</t>
  </si>
  <si>
    <t>IMS000190</t>
  </si>
  <si>
    <t>Grant Hanley</t>
  </si>
  <si>
    <t>Tam Hanley</t>
  </si>
  <si>
    <t>IMS005694</t>
  </si>
  <si>
    <t>Bali Mumba</t>
  </si>
  <si>
    <t>PM Sports Management Limited</t>
  </si>
  <si>
    <t>IMSC001429</t>
  </si>
  <si>
    <t>Nelson Wilfred Khumbeni</t>
  </si>
  <si>
    <t>Saxon Owen Earley</t>
  </si>
  <si>
    <t>Joshua Alexander Harsani Giurgi</t>
  </si>
  <si>
    <t>Bradley Hills</t>
  </si>
  <si>
    <t>Charles Meller</t>
  </si>
  <si>
    <t>IMS004356</t>
  </si>
  <si>
    <t>Dylan Andrew Berry</t>
  </si>
  <si>
    <t>Daniel Fletcher</t>
  </si>
  <si>
    <t>IMS000108</t>
  </si>
  <si>
    <t>Oscar Peter Thorn</t>
  </si>
  <si>
    <t>Curtis Dawes</t>
  </si>
  <si>
    <t>IMS001304</t>
  </si>
  <si>
    <t>Liam Gibbs</t>
  </si>
  <si>
    <t>Jacob Sorensen</t>
  </si>
  <si>
    <t>Allan Bak</t>
  </si>
  <si>
    <t>Louis Clyde William Thompson</t>
  </si>
  <si>
    <t>Abu Bakarr Kamara</t>
  </si>
  <si>
    <t>Alex Ojahn Matos</t>
  </si>
  <si>
    <t>Kenneth Nchang Aboh</t>
  </si>
  <si>
    <t>Jaden Lemar Warner</t>
  </si>
  <si>
    <t>Mark Munoz</t>
  </si>
  <si>
    <t>IMS001712</t>
  </si>
  <si>
    <t>Jonathan Robert Tomkinson</t>
  </si>
  <si>
    <t>Lewis Shipley</t>
  </si>
  <si>
    <t>Oliver Henry</t>
  </si>
  <si>
    <t>IMS001563</t>
  </si>
  <si>
    <t>Thomas Grant Delroy Dickson-Peters</t>
  </si>
  <si>
    <t>Jamil Nadmi</t>
  </si>
  <si>
    <t>IMS005913</t>
  </si>
  <si>
    <t>Joseph Daniel Duffy</t>
  </si>
  <si>
    <t>Tony Gary Springett</t>
  </si>
  <si>
    <t>Jonathan David Henry Rowe</t>
  </si>
  <si>
    <t>Moritz Leitner</t>
  </si>
  <si>
    <t>Vasileios Krastanas</t>
  </si>
  <si>
    <t>IMS003256</t>
  </si>
  <si>
    <t>Josip Drmic</t>
  </si>
  <si>
    <t>Sascha Breese</t>
  </si>
  <si>
    <t>IMS003298</t>
  </si>
  <si>
    <t>Sebastian Guerra  Soto</t>
  </si>
  <si>
    <t>Rob Nizet</t>
  </si>
  <si>
    <t>Yama Sharifi</t>
  </si>
  <si>
    <t>IMS002467</t>
  </si>
  <si>
    <t>Timm Klose</t>
  </si>
  <si>
    <t>Gaetano Giallanza</t>
  </si>
  <si>
    <t>IMS001799</t>
  </si>
  <si>
    <t>Kayne Ramsay</t>
  </si>
  <si>
    <t>Jack Thomas Bycroft</t>
  </si>
  <si>
    <t>Luke Edward Andrew Pearce</t>
  </si>
  <si>
    <t>Benjamin Dawson</t>
  </si>
  <si>
    <t>IMS000202</t>
  </si>
  <si>
    <t>Alex Simon McCarthy</t>
  </si>
  <si>
    <t>Adam Brown</t>
  </si>
  <si>
    <t>IMS000572</t>
  </si>
  <si>
    <t>Dan Nlundulu</t>
  </si>
  <si>
    <t>Mounir Sidhoum</t>
  </si>
  <si>
    <t>Dynel Brown Kemgo Simeu</t>
  </si>
  <si>
    <t>First Access Sports Limited</t>
  </si>
  <si>
    <t>IMSC000864</t>
  </si>
  <si>
    <t>William Ferry</t>
  </si>
  <si>
    <t>James Michael Edward Ward-Prowse</t>
  </si>
  <si>
    <t>Thierry Small</t>
  </si>
  <si>
    <t>Ose Ebosele</t>
  </si>
  <si>
    <t>IMS005181</t>
  </si>
  <si>
    <t>Caleb Cassius Watts</t>
  </si>
  <si>
    <t>Enrique De Lucas</t>
  </si>
  <si>
    <t>IMS000726</t>
  </si>
  <si>
    <t>Nathan Tella</t>
  </si>
  <si>
    <t>Callum Slattery</t>
  </si>
  <si>
    <t>Former Club (Southampton)</t>
  </si>
  <si>
    <t>Alfie Sean Devine</t>
  </si>
  <si>
    <t>Erik Lamela</t>
  </si>
  <si>
    <t>Former Club (Tottenham Hotspur)</t>
  </si>
  <si>
    <t>Toby Albertine Alderweireld</t>
  </si>
  <si>
    <t>Omar Lemsagam</t>
  </si>
  <si>
    <t>IMS005745</t>
  </si>
  <si>
    <t>Charles Joseph John Hart</t>
  </si>
  <si>
    <t>Achraf Lazaar</t>
  </si>
  <si>
    <t>Latchezar Tanev</t>
  </si>
  <si>
    <t>IMS000500</t>
  </si>
  <si>
    <t>Carlos Alberto Sanchez Moreno</t>
  </si>
  <si>
    <t>Ken Sema</t>
  </si>
  <si>
    <t>Kwadwo Kyeremeh Baah</t>
  </si>
  <si>
    <t>Darryl Lavictoire</t>
  </si>
  <si>
    <t>IMS000797</t>
  </si>
  <si>
    <t>Adedapo Paul Oluwaseun Awokoya-Mebude</t>
  </si>
  <si>
    <t>Vincent Angelini</t>
  </si>
  <si>
    <t>Danny Rose</t>
  </si>
  <si>
    <t>Danijel Kuraja</t>
  </si>
  <si>
    <t>IMS004976</t>
  </si>
  <si>
    <t>Claudio Vigorelli</t>
  </si>
  <si>
    <t>IMS005666</t>
  </si>
  <si>
    <t>Robert Elliot</t>
  </si>
  <si>
    <t>Refuel Performance Management Ltd</t>
  </si>
  <si>
    <t>IMSC001469</t>
  </si>
  <si>
    <t>Joseph Oluwagbemiga Mayowa Hungbo</t>
  </si>
  <si>
    <t>Joshua Christian Kojo  King</t>
  </si>
  <si>
    <t>Paul Koutsoliakos</t>
  </si>
  <si>
    <t>IMS001307</t>
  </si>
  <si>
    <t>Iordanis Demetriou</t>
  </si>
  <si>
    <t>IMS003405</t>
  </si>
  <si>
    <t>James William Morris</t>
  </si>
  <si>
    <t>Pontus Dahlberg</t>
  </si>
  <si>
    <t>Khalid Abdo</t>
  </si>
  <si>
    <t>IMS005773</t>
  </si>
  <si>
    <t>Ashley Michael Fletcher</t>
  </si>
  <si>
    <t>Pinnacle Sports &amp; Entertainment Limited</t>
  </si>
  <si>
    <t>IMSC000300</t>
  </si>
  <si>
    <t>Nicolas Julio Nkoulou Ndoubena</t>
  </si>
  <si>
    <t>Fabrice Picot</t>
  </si>
  <si>
    <t>IMS001429</t>
  </si>
  <si>
    <t>Francisco Andres Sierralta Carvallo</t>
  </si>
  <si>
    <t>Fernando Felicevich</t>
  </si>
  <si>
    <t>IMS001275</t>
  </si>
  <si>
    <t>Etienne Capoue</t>
  </si>
  <si>
    <t>Former Club (Watford)</t>
  </si>
  <si>
    <t>Filip Stuparevic</t>
  </si>
  <si>
    <t>THOMAS ALGERI</t>
  </si>
  <si>
    <t>IMS004128</t>
  </si>
  <si>
    <t>Levi Alexander Laing</t>
  </si>
  <si>
    <t>Emeka Daniel Obasi</t>
  </si>
  <si>
    <t>Emmanuel Longelo Mbule</t>
  </si>
  <si>
    <t>Regan Kent Clayton</t>
  </si>
  <si>
    <t>Divin Saku Mubama</t>
  </si>
  <si>
    <t>Julio Bongombe</t>
  </si>
  <si>
    <t>IMS005266</t>
  </si>
  <si>
    <t>George Robert Earthy</t>
  </si>
  <si>
    <t>Jayden Raymond Fevrier</t>
  </si>
  <si>
    <t>Brian David Kinnear</t>
  </si>
  <si>
    <t>Ademipo Ibrahim Odubeko</t>
  </si>
  <si>
    <t>Alexandre Nascimento Da Costa E Silva</t>
  </si>
  <si>
    <t>Former Club (West Ham United)</t>
  </si>
  <si>
    <t>Winston Wiremu Reid</t>
  </si>
  <si>
    <t>Ivan Marko Benes</t>
  </si>
  <si>
    <t>IMS001187</t>
  </si>
  <si>
    <t>Michail Gregory Antonio</t>
  </si>
  <si>
    <t>Lukasz Marek Fabianski</t>
  </si>
  <si>
    <t>Callum Marshall</t>
  </si>
  <si>
    <t>Krisztian Hegyi</t>
  </si>
  <si>
    <t>Tibor Pataky</t>
  </si>
  <si>
    <t>IMS003898</t>
  </si>
  <si>
    <t>International Loan Recall</t>
  </si>
  <si>
    <t>Daniel Peter James Chesters</t>
  </si>
  <si>
    <t>Jack Mikey James Hodnett</t>
  </si>
  <si>
    <t>Chem Campbell</t>
  </si>
  <si>
    <t>James Featherstone</t>
  </si>
  <si>
    <t>IMS001099</t>
  </si>
  <si>
    <t>Conor Thomas Carty</t>
  </si>
  <si>
    <t>Jackson Smith</t>
  </si>
  <si>
    <t>Michael Agboola</t>
  </si>
  <si>
    <t>Owen James Hesketh</t>
  </si>
  <si>
    <t>Austin Samuels</t>
  </si>
  <si>
    <t>Pascal Juan Estrada</t>
  </si>
  <si>
    <t>Peter Nader</t>
  </si>
  <si>
    <t>IMS005038</t>
  </si>
  <si>
    <t>John Thomas Gordon Ruddy</t>
  </si>
  <si>
    <t>Taylor Perry</t>
  </si>
  <si>
    <t>Dan Bowyer</t>
  </si>
  <si>
    <t>IMS000875</t>
  </si>
  <si>
    <t>Louie Moulden</t>
  </si>
  <si>
    <t>Dion Dannie Leonard Sanderson</t>
  </si>
  <si>
    <t>Nigel Cello Lonwijk</t>
  </si>
  <si>
    <t>Shallon Nkeshimana</t>
  </si>
  <si>
    <t>IMS005837</t>
  </si>
  <si>
    <t>Maximilian Kilman</t>
  </si>
  <si>
    <t>Dexter Joeng Woo Lembikisa</t>
  </si>
  <si>
    <t>Kamran Kandola</t>
  </si>
  <si>
    <t>Morgan Anthony Gibbs-White</t>
  </si>
  <si>
    <t>Joseph Peter David O'Shaughnessy</t>
  </si>
  <si>
    <t>Lewis Paul Jimmy Richards</t>
  </si>
  <si>
    <t>Jack David Scott</t>
  </si>
  <si>
    <t>Leonardo Campana Romero</t>
  </si>
  <si>
    <t>Gonzalo Xavier Vargas Ripalda</t>
  </si>
  <si>
    <t>IMS004619</t>
  </si>
  <si>
    <t>Oskar Buur Rasmussen</t>
  </si>
  <si>
    <t>Simon Misiak Friis</t>
  </si>
  <si>
    <t>IMS003587</t>
  </si>
  <si>
    <t>Former Club (Wolverhampton Wanderers)</t>
  </si>
  <si>
    <t>Ruben Goncalo Da Silva Nascimento Vinagre</t>
  </si>
  <si>
    <t>Rui Pedro Dos Santos Patricio</t>
  </si>
  <si>
    <t>Rafael Mir Vincente</t>
  </si>
  <si>
    <t>Adama Traore Diarra</t>
  </si>
  <si>
    <t>Erik Bugarin Londono</t>
  </si>
  <si>
    <t>In scope transactions:</t>
  </si>
  <si>
    <t>Assumptions/inputs:</t>
  </si>
  <si>
    <t>% of fees allocated to club in dual rep transactions</t>
  </si>
  <si>
    <t>In scope?</t>
  </si>
  <si>
    <t>Player, Club,Former Club (Manchester City)</t>
  </si>
  <si>
    <t>Player, Club,Former Club (Watford)</t>
  </si>
  <si>
    <t>All intermediary data from</t>
  </si>
  <si>
    <t>Taylor Foran</t>
  </si>
  <si>
    <t>James Lannin-Sweet</t>
  </si>
  <si>
    <t>Omari Elijah Giraud-Hutchinson</t>
  </si>
  <si>
    <t>Lille</t>
  </si>
  <si>
    <t>Mauro Gomes Bandeira</t>
  </si>
  <si>
    <t>Brooke Dion Nelson Norton-Cuffy</t>
  </si>
  <si>
    <t>William Joseph Vigar</t>
  </si>
  <si>
    <t>Khayon Edwards</t>
  </si>
  <si>
    <t>Zachariah Olumide Ebunoluwa Awe</t>
  </si>
  <si>
    <t>Henry Jeffcott</t>
  </si>
  <si>
    <t>Nicholas Rubery</t>
  </si>
  <si>
    <t>IMS000034</t>
  </si>
  <si>
    <t>Leon Callender</t>
  </si>
  <si>
    <t>IMS000386</t>
  </si>
  <si>
    <t>Ajax</t>
  </si>
  <si>
    <t>Atletico Madrid</t>
  </si>
  <si>
    <t>Real Madrid</t>
  </si>
  <si>
    <t>Ryan Alebiosu</t>
  </si>
  <si>
    <t>Roberto De Fanti</t>
  </si>
  <si>
    <t>IMS000271</t>
  </si>
  <si>
    <t>George Lewis Igaba-Ishimwe</t>
  </si>
  <si>
    <t>Arfan Rehman</t>
  </si>
  <si>
    <t>IMS003124</t>
  </si>
  <si>
    <t>Robert Samuel Holding</t>
  </si>
  <si>
    <t>Hertha Berlin</t>
  </si>
  <si>
    <t>James Andrew Hillson</t>
  </si>
  <si>
    <t>Scott Smith</t>
  </si>
  <si>
    <t>IMS000986</t>
  </si>
  <si>
    <t>Matthew Ryan Macey</t>
  </si>
  <si>
    <t>Timothy Olaoluwa Akinola</t>
  </si>
  <si>
    <t>Pierre-Emerick Aubameyang</t>
  </si>
  <si>
    <t>Pierre Aubameyang</t>
  </si>
  <si>
    <t>IMS005028</t>
  </si>
  <si>
    <t>Sokratis Papastathopoulos</t>
  </si>
  <si>
    <t>Konstantinos Farras</t>
  </si>
  <si>
    <t>IMS002859</t>
  </si>
  <si>
    <t>Konstantinos Mavropanos</t>
  </si>
  <si>
    <t>Clube De Regatas Do Flamengo</t>
  </si>
  <si>
    <t>Alexander Michael Kirk</t>
  </si>
  <si>
    <t>Dijon</t>
  </si>
  <si>
    <t>Miguel Azeez</t>
  </si>
  <si>
    <t>Bukayo Saka</t>
  </si>
  <si>
    <t>Jonathan Dinzeyi</t>
  </si>
  <si>
    <t>Schalke 04</t>
  </si>
  <si>
    <t>Shkodran Mustafi</t>
  </si>
  <si>
    <t>SBE Management AG</t>
  </si>
  <si>
    <t>IMSC000682</t>
  </si>
  <si>
    <t>Player, Former Club</t>
  </si>
  <si>
    <t>Permanent transfer (out)</t>
  </si>
  <si>
    <t>Trae Coyle</t>
  </si>
  <si>
    <t>Costas Toffis</t>
  </si>
  <si>
    <t>IMS000468</t>
  </si>
  <si>
    <t>Dominic Revan</t>
  </si>
  <si>
    <t>No Former Club</t>
  </si>
  <si>
    <t>Ruben Okemute Shakpoke</t>
  </si>
  <si>
    <t>Lamare Trenton Chansey Bogarde</t>
  </si>
  <si>
    <t>Seraino Dalgliesh</t>
  </si>
  <si>
    <t>IMS004188</t>
  </si>
  <si>
    <t>Tristan Kareem Abldeen-Goodridge</t>
  </si>
  <si>
    <t>Zaglebie Lubin</t>
  </si>
  <si>
    <t>John McGinn</t>
  </si>
  <si>
    <t>Jack Grealish</t>
  </si>
  <si>
    <t>Carney Chibueze Chukwuemeka</t>
  </si>
  <si>
    <t>Olympique Lyonnais</t>
  </si>
  <si>
    <t>Olympique De Marseille</t>
  </si>
  <si>
    <t>B.V. Vitesse</t>
  </si>
  <si>
    <t>Henri George Lansbury</t>
  </si>
  <si>
    <t>dexter blackstock</t>
  </si>
  <si>
    <t>IMS003058</t>
  </si>
  <si>
    <t>Keinan Vincent Joseph Davis</t>
  </si>
  <si>
    <t>Jose Ignacio Peleteiro Ramallo</t>
  </si>
  <si>
    <t>Alessio  Secco</t>
  </si>
  <si>
    <t>IMS004075</t>
  </si>
  <si>
    <t>R.C. Strasbourg Alsace</t>
  </si>
  <si>
    <t>International loan (out)</t>
  </si>
  <si>
    <t>Richard Auger</t>
  </si>
  <si>
    <t>IMS001236</t>
  </si>
  <si>
    <t>Club Brugge NV</t>
  </si>
  <si>
    <t>Benjamin William White</t>
  </si>
  <si>
    <t>Alex Levack</t>
  </si>
  <si>
    <t>FC Lausanne-Sport</t>
  </si>
  <si>
    <t>Max Harrison Sanders</t>
  </si>
  <si>
    <t>Fynn Michael Cordell Talley</t>
  </si>
  <si>
    <t>Kevin Nicholls</t>
  </si>
  <si>
    <t>IMS004457</t>
  </si>
  <si>
    <t>Casper Hugo Nilsson</t>
  </si>
  <si>
    <t>Cameron Peupion</t>
  </si>
  <si>
    <t>Nathan Gaynor</t>
  </si>
  <si>
    <t>IMS004971</t>
  </si>
  <si>
    <t>Glenn Murray</t>
  </si>
  <si>
    <t>Primus Sports Consultancy Limited</t>
  </si>
  <si>
    <t>IMSC000853</t>
  </si>
  <si>
    <t>Jayson Patrick Molumby</t>
  </si>
  <si>
    <t>claire reddy</t>
  </si>
  <si>
    <t>IMS004698</t>
  </si>
  <si>
    <t>NAC Breda</t>
  </si>
  <si>
    <t>Teddy Christopher Graham Jenks</t>
  </si>
  <si>
    <t>Alexis Mac Allister</t>
  </si>
  <si>
    <t>Jason Sean Steele</t>
  </si>
  <si>
    <t>Danny Christopher Cashman</t>
  </si>
  <si>
    <t>Haydon Roberts</t>
  </si>
  <si>
    <t>Aaron Anthony Connolly</t>
  </si>
  <si>
    <t>Michael Connolly</t>
  </si>
  <si>
    <t>IMS004719</t>
  </si>
  <si>
    <t>Marcus Lemar Ifill</t>
  </si>
  <si>
    <t>Kevin Jefferies</t>
  </si>
  <si>
    <t>IMS001081</t>
  </si>
  <si>
    <t>Amiens SC</t>
  </si>
  <si>
    <t>Bray Wanderers</t>
  </si>
  <si>
    <t>Lewis Carl Dunk</t>
  </si>
  <si>
    <t>Tanimowo Ayobami</t>
  </si>
  <si>
    <t>Adam David Lallana</t>
  </si>
  <si>
    <t>Independiente Del Valle</t>
  </si>
  <si>
    <t>Borussia Dortmund</t>
  </si>
  <si>
    <t>Antonio Ortega Suarez</t>
  </si>
  <si>
    <t>IMS005166</t>
  </si>
  <si>
    <t>Shanghai Sipg</t>
  </si>
  <si>
    <t>Angers-SCO</t>
  </si>
  <si>
    <t>Lewis Richardson</t>
  </si>
  <si>
    <t>MacE Lewin Goodridge</t>
  </si>
  <si>
    <t>Ismaila Diallo</t>
  </si>
  <si>
    <t>Robert William Harker</t>
  </si>
  <si>
    <t>Matthew John Lowton</t>
  </si>
  <si>
    <t>Jamie Hart</t>
  </si>
  <si>
    <t>IMS002116</t>
  </si>
  <si>
    <t>Johann Berg Gudmundsson</t>
  </si>
  <si>
    <t>Kevin Finbarr Long</t>
  </si>
  <si>
    <t>Graham Barrett</t>
  </si>
  <si>
    <t>IMS001333</t>
  </si>
  <si>
    <t>Dwight James Matthew McNeil</t>
  </si>
  <si>
    <t>Josh Benson</t>
  </si>
  <si>
    <t>Jamie William Rickard</t>
  </si>
  <si>
    <t>Swansea City</t>
  </si>
  <si>
    <t>Connor Ellis Barrett</t>
  </si>
  <si>
    <t>Bradley Senar</t>
  </si>
  <si>
    <t>IMS003545</t>
  </si>
  <si>
    <t>Marcel Patrick Joshua Elva-Fountaine</t>
  </si>
  <si>
    <t>Jack Frank Porteous Cork</t>
  </si>
  <si>
    <t>Arman Taranis</t>
  </si>
  <si>
    <t>Sonderjyske</t>
  </si>
  <si>
    <t>Ashley Roy Westwood</t>
  </si>
  <si>
    <t>Benjamin James Gibson</t>
  </si>
  <si>
    <t>Standard loan</t>
  </si>
  <si>
    <t>Benn David Ward</t>
  </si>
  <si>
    <t>Hastings United</t>
  </si>
  <si>
    <t>Elliott Raggio</t>
  </si>
  <si>
    <t>IMS004297</t>
  </si>
  <si>
    <t>Xavier Levi Simons</t>
  </si>
  <si>
    <t>Bryan Benjamin  Fiabema</t>
  </si>
  <si>
    <t>Tromso IL</t>
  </si>
  <si>
    <t>Ian Ethan Maatsen</t>
  </si>
  <si>
    <t>Olivier Giroud</t>
  </si>
  <si>
    <t>Michael Manuello</t>
  </si>
  <si>
    <t>IMS000469</t>
  </si>
  <si>
    <t>Faustino Adebola Rasheed Anjorin</t>
  </si>
  <si>
    <t>Olugbenja Anjorin</t>
  </si>
  <si>
    <t>IMS004390</t>
  </si>
  <si>
    <t>Jonathan Edward Russell</t>
  </si>
  <si>
    <t>Ethan James Wady</t>
  </si>
  <si>
    <t>Harry Hayden</t>
  </si>
  <si>
    <t>IMS003730</t>
  </si>
  <si>
    <t>Pedro Rodriguez Ledesma</t>
  </si>
  <si>
    <t>Bahia Atlantica S.L.</t>
  </si>
  <si>
    <t>IMSC000293</t>
  </si>
  <si>
    <t>Marco Wulfert Cornelius Van Ginkel</t>
  </si>
  <si>
    <t>Karel Jansen</t>
  </si>
  <si>
    <t>IMS001164</t>
  </si>
  <si>
    <t>RB Leipzig</t>
  </si>
  <si>
    <t>Charlie Daniel Brown</t>
  </si>
  <si>
    <t>Unique Sports Management Ltd</t>
  </si>
  <si>
    <t>Charles Clive Herbert Webster</t>
  </si>
  <si>
    <t>Jude Jacob Soonsup-Bell</t>
  </si>
  <si>
    <t>Luke Bailey Badley-Morgan</t>
  </si>
  <si>
    <t>Malik Maine Mothersille</t>
  </si>
  <si>
    <t>Prince Shakiru Adegoke</t>
  </si>
  <si>
    <t>George Shelvey</t>
  </si>
  <si>
    <t>IMS003485</t>
  </si>
  <si>
    <t>Harvey James Vale</t>
  </si>
  <si>
    <t>Helsingin Jalkapalloklubi - HJK</t>
  </si>
  <si>
    <t>Marcel Edwin Rodrigues Lavinier</t>
  </si>
  <si>
    <t>Emmanuel Sackey</t>
  </si>
  <si>
    <t>IMS004439</t>
  </si>
  <si>
    <t>Bradley Hudson Odoi</t>
  </si>
  <si>
    <t>Base Soccer Agency Ltd</t>
  </si>
  <si>
    <t>FC Barcelona</t>
  </si>
  <si>
    <t>Malang Mamadou William Sarr</t>
  </si>
  <si>
    <t>OGC Nice</t>
  </si>
  <si>
    <t>Paris Saint-Germain</t>
  </si>
  <si>
    <t>Bayer 04 Leverkusen</t>
  </si>
  <si>
    <t>Meissa N'Diaye</t>
  </si>
  <si>
    <t>Conor John Gallagher</t>
  </si>
  <si>
    <t>Elite Management Agency Ltd</t>
  </si>
  <si>
    <t>Bashir Humphreys</t>
  </si>
  <si>
    <t>Victor Moses</t>
  </si>
  <si>
    <t>Henry Michael Lawrence</t>
  </si>
  <si>
    <t>Robert Lawrence</t>
  </si>
  <si>
    <t>IMS004940</t>
  </si>
  <si>
    <t>Prince Shikiru Adegoke</t>
  </si>
  <si>
    <t>Thierno Mamadou Ballo</t>
  </si>
  <si>
    <t>Peter Huemerlehner</t>
  </si>
  <si>
    <t>IMS005293</t>
  </si>
  <si>
    <t>Lucas Carl Edvard Bergstrom</t>
  </si>
  <si>
    <t>Fikayo Tomori</t>
  </si>
  <si>
    <t>Lewis Reynard Baker</t>
  </si>
  <si>
    <t>James Kelly</t>
  </si>
  <si>
    <t>IMS000229</t>
  </si>
  <si>
    <t>George McEachran</t>
  </si>
  <si>
    <t>Juan Familia-Castillo</t>
  </si>
  <si>
    <t>Jake Clarke-Salter</t>
  </si>
  <si>
    <t>Tom Soden</t>
  </si>
  <si>
    <t>IMS000448</t>
  </si>
  <si>
    <t>US Sassuolo Calcio</t>
  </si>
  <si>
    <t>Jeremie Boga</t>
  </si>
  <si>
    <t>Variation to Permanent Transfer (out)</t>
  </si>
  <si>
    <t>Clube Atlético Mineiro</t>
  </si>
  <si>
    <t>Nathan Allan De Souza</t>
  </si>
  <si>
    <t>Stephen Francis Henderson</t>
  </si>
  <si>
    <t>Martin Ronald Kelly</t>
  </si>
  <si>
    <t>Struan Marshall</t>
  </si>
  <si>
    <t>IMS000382</t>
  </si>
  <si>
    <t>Jeffrey Schlupp</t>
  </si>
  <si>
    <t>Daniel Edward Peter Imray</t>
  </si>
  <si>
    <t>Chelmsford City</t>
  </si>
  <si>
    <t>Cork City</t>
  </si>
  <si>
    <t>Nathaniel Edwin Clyne</t>
  </si>
  <si>
    <t>Max Meyer</t>
  </si>
  <si>
    <t>andrew niedzwiecki</t>
  </si>
  <si>
    <t>Oliver Henry Webber</t>
  </si>
  <si>
    <t>Andrew Reed</t>
  </si>
  <si>
    <t>IMS002642</t>
  </si>
  <si>
    <t>1 FSV Mainz 05</t>
  </si>
  <si>
    <t>Nathan Kirk-Patrick Ferguson</t>
  </si>
  <si>
    <t>Vicente Guaita</t>
  </si>
  <si>
    <t>RUBEN JAVIER COSO RUIZ</t>
  </si>
  <si>
    <t>IMS003248</t>
  </si>
  <si>
    <t>Jairo Jocquim Riedewald</t>
  </si>
  <si>
    <t>Con Ouzounidis</t>
  </si>
  <si>
    <t>ARETE</t>
  </si>
  <si>
    <t>Nathangelo Alexandro Markelo</t>
  </si>
  <si>
    <t>Romeo Castelen</t>
  </si>
  <si>
    <t>IMS004717</t>
  </si>
  <si>
    <t>Luke Joseph Butterfield</t>
  </si>
  <si>
    <t>Niels Patrick Nkounkou</t>
  </si>
  <si>
    <t>Yvan Le Mee</t>
  </si>
  <si>
    <t>IMS002300</t>
  </si>
  <si>
    <t>BK Hacken</t>
  </si>
  <si>
    <t>Mason Anthony Holgate</t>
  </si>
  <si>
    <t>Joao Manuel Neves Virginia</t>
  </si>
  <si>
    <t>Roma Associazione Sportiva Spa</t>
  </si>
  <si>
    <t>Dominic Calvert-Lewin</t>
  </si>
  <si>
    <t>S.S.C. Napoli</t>
  </si>
  <si>
    <t>Mohamed Katia Kouyate</t>
  </si>
  <si>
    <t>Charlie Jay Whitaker</t>
  </si>
  <si>
    <t>Christopher Morgan</t>
  </si>
  <si>
    <t>IMS003414</t>
  </si>
  <si>
    <t>Reece Belfield Welch</t>
  </si>
  <si>
    <t>Tyler Jaden Napier Edward Onyango</t>
  </si>
  <si>
    <t>Isaac Jude Price</t>
  </si>
  <si>
    <t>Michael Vincent Keane</t>
  </si>
  <si>
    <t>Thomas Keane</t>
  </si>
  <si>
    <t>IMS001224</t>
  </si>
  <si>
    <t>Anthony Michael Gordon</t>
  </si>
  <si>
    <t>Ziyad Larkeche</t>
  </si>
  <si>
    <t>Raith Rovers</t>
  </si>
  <si>
    <t>Neeskens Kebano</t>
  </si>
  <si>
    <t>Hootan Ahmadi</t>
  </si>
  <si>
    <t>IMS000452</t>
  </si>
  <si>
    <t>Denis Frimpong Odoi</t>
  </si>
  <si>
    <t>Jay Stansfield</t>
  </si>
  <si>
    <t>Thorsteinn Aron Antonsson</t>
  </si>
  <si>
    <t>Olafur Gardarsson</t>
  </si>
  <si>
    <t>IMS000584</t>
  </si>
  <si>
    <t>Benjamin James Davis</t>
  </si>
  <si>
    <t>Sonny Hilton</t>
  </si>
  <si>
    <t>Luke Young</t>
  </si>
  <si>
    <t>IMS002225</t>
  </si>
  <si>
    <t>Joseph Edward Bryan</t>
  </si>
  <si>
    <t>Eric Ameyaw</t>
  </si>
  <si>
    <t>Torino</t>
  </si>
  <si>
    <t>Devan Austin Tanton Pedraza</t>
  </si>
  <si>
    <t>FC Girondins De Bordeaux</t>
  </si>
  <si>
    <t>Marek Rodak</t>
  </si>
  <si>
    <t>Karol Csonto</t>
  </si>
  <si>
    <t>IMS001345</t>
  </si>
  <si>
    <t>Joshua  Onomah</t>
  </si>
  <si>
    <t>Sylvester Jasper</t>
  </si>
  <si>
    <t>Fabio Carvalho</t>
  </si>
  <si>
    <t>George Alexander Wickens</t>
  </si>
  <si>
    <t>Alexander Paul Borto</t>
  </si>
  <si>
    <t>Glan Letheren</t>
  </si>
  <si>
    <t>IMS002435</t>
  </si>
  <si>
    <t>Timothy Michael Ream</t>
  </si>
  <si>
    <t>Patrick Mccabe</t>
  </si>
  <si>
    <t>IMS000093</t>
  </si>
  <si>
    <t>Stefan Marius  Johansen</t>
  </si>
  <si>
    <t>Christopher Kinnear</t>
  </si>
  <si>
    <t>IMS004063</t>
  </si>
  <si>
    <t>Niklas Haugland Edris</t>
  </si>
  <si>
    <t>Stig  Lillejord</t>
  </si>
  <si>
    <t>IMS004915</t>
  </si>
  <si>
    <t>Bobby-Emmanuel Kamwa</t>
  </si>
  <si>
    <t>Stephen Horner</t>
  </si>
  <si>
    <t>IMS000442</t>
  </si>
  <si>
    <t>SC Freiburg</t>
  </si>
  <si>
    <t>Stuart Adamson McKinstry</t>
  </si>
  <si>
    <t>Elliott Fillingham</t>
  </si>
  <si>
    <t>IMS002741</t>
  </si>
  <si>
    <t>Valencia SF</t>
  </si>
  <si>
    <t>Charlie Steven Allen</t>
  </si>
  <si>
    <t>Linfield</t>
  </si>
  <si>
    <t>Niall Joseph Huggins</t>
  </si>
  <si>
    <t>Bryce Joseph Hosannah</t>
  </si>
  <si>
    <t>David Moyes JR</t>
  </si>
  <si>
    <t>IMS000550</t>
  </si>
  <si>
    <t>Jamie Stuart Shackleton</t>
  </si>
  <si>
    <t>Ryan David Edmondson</t>
  </si>
  <si>
    <t>Alfie McCalmont</t>
  </si>
  <si>
    <t>Michael Owen Management Ltd</t>
  </si>
  <si>
    <t>IMSC000010</t>
  </si>
  <si>
    <t>Mateusz Piotr Bogusz</t>
  </si>
  <si>
    <t>Steven Denos</t>
  </si>
  <si>
    <t>IMS000058</t>
  </si>
  <si>
    <t>Pascal Augustus Struijk</t>
  </si>
  <si>
    <t>FC Lorient Bretagne</t>
  </si>
  <si>
    <t>Real Sociedad</t>
  </si>
  <si>
    <t>Oliver Joseph Casey</t>
  </si>
  <si>
    <t>Joshveer Singh Shergill</t>
  </si>
  <si>
    <t>Azhar Hussain</t>
  </si>
  <si>
    <t>IMS003428</t>
  </si>
  <si>
    <t>Daniel Lonne Iversen</t>
  </si>
  <si>
    <t>Gudlaugur Tomasson</t>
  </si>
  <si>
    <t>IMS001028</t>
  </si>
  <si>
    <t>Atalanta BC</t>
  </si>
  <si>
    <t>AS Saint-Etienne</t>
  </si>
  <si>
    <t>Luke Jonathan Thomas</t>
  </si>
  <si>
    <t>Chituru Ethan Odunze</t>
  </si>
  <si>
    <t>Jonathan Hassall</t>
  </si>
  <si>
    <t>IMS000050</t>
  </si>
  <si>
    <t>James Daniel Maddison</t>
  </si>
  <si>
    <t>Una Elizabeth Byrne</t>
  </si>
  <si>
    <t>IMS003501</t>
  </si>
  <si>
    <t>Dempsey Michael Asa Arlott-John</t>
  </si>
  <si>
    <t>Philip Korklin</t>
  </si>
  <si>
    <t>IMS000038</t>
  </si>
  <si>
    <t>Kelechi Iheanacho</t>
  </si>
  <si>
    <t>Oliver Michael Bosworth</t>
  </si>
  <si>
    <t>Ryan Miller-Charlton</t>
  </si>
  <si>
    <t>IMS002676</t>
  </si>
  <si>
    <t>Westley Nathan Morgan</t>
  </si>
  <si>
    <t>Brian O'Neil</t>
  </si>
  <si>
    <t>IMS001787</t>
  </si>
  <si>
    <t>Tyrese Shade</t>
  </si>
  <si>
    <t>Xabier Jon De Beristain Humphrey</t>
  </si>
  <si>
    <t>IMS002260</t>
  </si>
  <si>
    <t>Thanawat Suengchitthawon</t>
  </si>
  <si>
    <t>AS Nancy</t>
  </si>
  <si>
    <t>Erick Noubissie</t>
  </si>
  <si>
    <t>IMS004965</t>
  </si>
  <si>
    <t>Jonathan Grant Evans</t>
  </si>
  <si>
    <t>Jamie Vardy</t>
  </si>
  <si>
    <t>Jakub Stolarczyk</t>
  </si>
  <si>
    <t>Grzegorz Rasiak</t>
  </si>
  <si>
    <t>IMS003040</t>
  </si>
  <si>
    <t>Kamal Sowah</t>
  </si>
  <si>
    <t>Kiernan Dewsbury-Hall</t>
  </si>
  <si>
    <t>Jacob Wakeling</t>
  </si>
  <si>
    <t>Christian Fuchs</t>
  </si>
  <si>
    <t>Thomas Bohm</t>
  </si>
  <si>
    <t>IMS001090</t>
  </si>
  <si>
    <t>Nampalys Mendy</t>
  </si>
  <si>
    <t>Warsame Egal</t>
  </si>
  <si>
    <t>IMS000896</t>
  </si>
  <si>
    <t>Besiktas JK</t>
  </si>
  <si>
    <t>Rachid Ghezzal</t>
  </si>
  <si>
    <t>Hussein Algaaod</t>
  </si>
  <si>
    <t>IMS003049</t>
  </si>
  <si>
    <t>Cardiff City</t>
  </si>
  <si>
    <t>Filip Benkovic</t>
  </si>
  <si>
    <t>Benjamin Harry  Winterbottom</t>
  </si>
  <si>
    <t>Jake Steven Cain</t>
  </si>
  <si>
    <t>Viteslav Jaros</t>
  </si>
  <si>
    <t>Curtis Jones</t>
  </si>
  <si>
    <t>Thomas Daniel Hill</t>
  </si>
  <si>
    <t>Fidel O'Rourke</t>
  </si>
  <si>
    <t>Leighton Clarkson</t>
  </si>
  <si>
    <t>Virgil Van Dijk</t>
  </si>
  <si>
    <t>Harvey Scott Elliott</t>
  </si>
  <si>
    <t>Olympiakos</t>
  </si>
  <si>
    <t>Neco Shay Williams</t>
  </si>
  <si>
    <t>Fabio Henrique Taveres</t>
  </si>
  <si>
    <t>Trent Alexander Arnold</t>
  </si>
  <si>
    <t>michael arnold</t>
  </si>
  <si>
    <t>IMS002651</t>
  </si>
  <si>
    <t>Liam Alan Millar</t>
  </si>
  <si>
    <t>Jason Halsey</t>
  </si>
  <si>
    <t>IMS000320</t>
  </si>
  <si>
    <t>Adam Thomas Lewis</t>
  </si>
  <si>
    <t>Tyler Scott Morton</t>
  </si>
  <si>
    <t>Carl  Thomas</t>
  </si>
  <si>
    <t>Luca Stephenson</t>
  </si>
  <si>
    <t>FC Bayern Munchen</t>
  </si>
  <si>
    <t>Fluminense</t>
  </si>
  <si>
    <t>Joseph Hardy</t>
  </si>
  <si>
    <t>Football Capital Limited</t>
  </si>
  <si>
    <t>IMSC000258</t>
  </si>
  <si>
    <t>Luis James Longstaff</t>
  </si>
  <si>
    <t>Jarell Amorin Quansah</t>
  </si>
  <si>
    <t>FC Union Berlin</t>
  </si>
  <si>
    <t>Porto</t>
  </si>
  <si>
    <t>Rangers</t>
  </si>
  <si>
    <t>Taylor Jay Harwood-Bellis</t>
  </si>
  <si>
    <t>Matthew Conning</t>
  </si>
  <si>
    <t>IMS000951</t>
  </si>
  <si>
    <t>Darko Boateng Gyabi</t>
  </si>
  <si>
    <t>Samuel Ikechukwu Edozie</t>
  </si>
  <si>
    <t>Conrad Jaden Egan-Riley</t>
  </si>
  <si>
    <t>Camron Israel Gbadebo</t>
  </si>
  <si>
    <t>Wade Joyce</t>
  </si>
  <si>
    <t>IMS003745</t>
  </si>
  <si>
    <t>Alexander Sean Pablo Robertson</t>
  </si>
  <si>
    <t>James Harrington Trafford</t>
  </si>
  <si>
    <t>Bradley Dryer</t>
  </si>
  <si>
    <t>IMS001882</t>
  </si>
  <si>
    <t>Thomas Glyn Doyle</t>
  </si>
  <si>
    <t>Scott Doyle</t>
  </si>
  <si>
    <t>IMS004607</t>
  </si>
  <si>
    <t>Daniel Arzani</t>
  </si>
  <si>
    <t>Oscar Tarensi Cordon</t>
  </si>
  <si>
    <t>Josep Maria Orobitg</t>
  </si>
  <si>
    <t>IMS003974</t>
  </si>
  <si>
    <t>Barcelona</t>
  </si>
  <si>
    <t>FK Partizan</t>
  </si>
  <si>
    <t>Coritiba</t>
  </si>
  <si>
    <t>Gavin Okeroghene  Bazunu</t>
  </si>
  <si>
    <t>KV Mechelen</t>
  </si>
  <si>
    <t>Benfica</t>
  </si>
  <si>
    <t>Utrecht</t>
  </si>
  <si>
    <t>RSC Anderlecht</t>
  </si>
  <si>
    <t>Eduardo Luis LeitÃ£o de Almeida Marinho</t>
  </si>
  <si>
    <t>Ethan Benjamin Laird</t>
  </si>
  <si>
    <t>William Thomas Fish</t>
  </si>
  <si>
    <t>Tahith Chong</t>
  </si>
  <si>
    <t>Jose Mateo Mejia Piedrahita</t>
  </si>
  <si>
    <t>Jacob Andrew Carney</t>
  </si>
  <si>
    <t>Shanghai Shen Hua</t>
  </si>
  <si>
    <t>Scott McTominay</t>
  </si>
  <si>
    <t>frank mctominay</t>
  </si>
  <si>
    <t>IMS004425</t>
  </si>
  <si>
    <t>Hannibal Mejbri</t>
  </si>
  <si>
    <t>Rochild  Dzabana</t>
  </si>
  <si>
    <t>IMS004336</t>
  </si>
  <si>
    <t>Aidan Will Barlow</t>
  </si>
  <si>
    <t>Ethan Billy Hamilton</t>
  </si>
  <si>
    <t>Alex Fojticek</t>
  </si>
  <si>
    <t>Svetozar Pavlovic</t>
  </si>
  <si>
    <t>IMS001048</t>
  </si>
  <si>
    <t>Demetri Kareem Mitchell</t>
  </si>
  <si>
    <t>George Tanner</t>
  </si>
  <si>
    <t>Maxwell James  Haygarth</t>
  </si>
  <si>
    <t>joe sealey</t>
  </si>
  <si>
    <t>IMS004450</t>
  </si>
  <si>
    <t>Nemanja Matic</t>
  </si>
  <si>
    <t>Ben William Hockenhull</t>
  </si>
  <si>
    <t>Andrew Hockenhull</t>
  </si>
  <si>
    <t>IMS004747</t>
  </si>
  <si>
    <t>Marc Jurado Gomez</t>
  </si>
  <si>
    <t>Aliou Badara Traore</t>
  </si>
  <si>
    <t>Bjorn Bryan Hardley</t>
  </si>
  <si>
    <t>Edward Burleson</t>
  </si>
  <si>
    <t>IMS004245</t>
  </si>
  <si>
    <t>Dean Bradley Henderson</t>
  </si>
  <si>
    <t>Oliver James Denham</t>
  </si>
  <si>
    <t>Basil Kabbani</t>
  </si>
  <si>
    <t>IMS003164</t>
  </si>
  <si>
    <t>Charlie Martin McNeill</t>
  </si>
  <si>
    <t>Richard Green</t>
  </si>
  <si>
    <t>IMS000963</t>
  </si>
  <si>
    <t>Ayodeji Oluwatunmise Sotona</t>
  </si>
  <si>
    <t>Wayne Welbeck</t>
  </si>
  <si>
    <t>IMS001045</t>
  </si>
  <si>
    <t>Sochaux MontbÃ©liard</t>
  </si>
  <si>
    <t>Edinson Roberto Cavani</t>
  </si>
  <si>
    <t>Fernando Guglielmone Gomez</t>
  </si>
  <si>
    <t>IMS005203</t>
  </si>
  <si>
    <t>Club Atletico Penarol</t>
  </si>
  <si>
    <t>Ethan Stuart William Galbraith</t>
  </si>
  <si>
    <t>Recall loan</t>
  </si>
  <si>
    <t>SV Werder Bremen</t>
  </si>
  <si>
    <t>Christopher Lloyd Smalling</t>
  </si>
  <si>
    <t>Alexis Sanchez</t>
  </si>
  <si>
    <t>Lucas Ralph Gamblin</t>
  </si>
  <si>
    <t>Ryan Thomas Barrett</t>
  </si>
  <si>
    <t>Oisin Michael McEntee</t>
  </si>
  <si>
    <t>Jack Young</t>
  </si>
  <si>
    <t>Oliver Reece Walters</t>
  </si>
  <si>
    <t>George David Alan Rounsfell</t>
  </si>
  <si>
    <t>Liam Mcdermott</t>
  </si>
  <si>
    <t>IMS003349</t>
  </si>
  <si>
    <t>Mohammed  Sangare</t>
  </si>
  <si>
    <t>Thomas David Allan</t>
  </si>
  <si>
    <t>Centro Deportivo Municipal</t>
  </si>
  <si>
    <t>Elliot Junior Anderson</t>
  </si>
  <si>
    <t>Jonjo Shelvey</t>
  </si>
  <si>
    <t>Ryan Fraser</t>
  </si>
  <si>
    <t>Isaac Scot Hayden</t>
  </si>
  <si>
    <t>Karl Darlow</t>
  </si>
  <si>
    <t>Lewis Graham Cass</t>
  </si>
  <si>
    <t>Ciaran Clark</t>
  </si>
  <si>
    <t>KSM SPORTS LIMITED</t>
  </si>
  <si>
    <t>IMSC001186</t>
  </si>
  <si>
    <t>Frederick John Woodman</t>
  </si>
  <si>
    <t>Jeffrey Hendrick</t>
  </si>
  <si>
    <t>eamon mcloughlin</t>
  </si>
  <si>
    <t>IMS001108</t>
  </si>
  <si>
    <t>Javier Manquillo Gaitan</t>
  </si>
  <si>
    <t>Kenneth Shepherd</t>
  </si>
  <si>
    <t>IMS000455</t>
  </si>
  <si>
    <t>Bradley Paul Cross</t>
  </si>
  <si>
    <t>Mark Joseph Gillespie</t>
  </si>
  <si>
    <t>Motherwell</t>
  </si>
  <si>
    <t>Clive Clarke</t>
  </si>
  <si>
    <t>IMS000136</t>
  </si>
  <si>
    <t>Niall Brookwell</t>
  </si>
  <si>
    <t>Harrison Neal</t>
  </si>
  <si>
    <t>Gregory Wadsworth</t>
  </si>
  <si>
    <t>IMS000080</t>
  </si>
  <si>
    <t>Angelo Santo Cappello</t>
  </si>
  <si>
    <t>Steven Spencer</t>
  </si>
  <si>
    <t>IMS001346</t>
  </si>
  <si>
    <t>Leonardo Gaxha</t>
  </si>
  <si>
    <t>Nicksoen Gomis</t>
  </si>
  <si>
    <t>Mehdi Hireche</t>
  </si>
  <si>
    <t>IMS001754</t>
  </si>
  <si>
    <t>Kamarl Antonio Grant</t>
  </si>
  <si>
    <t>Harry Boyes</t>
  </si>
  <si>
    <t>Zak Rian Brunt</t>
  </si>
  <si>
    <t>Luther Cornelius Mclachlan Williams</t>
  </si>
  <si>
    <t>Antwoine Hackford</t>
  </si>
  <si>
    <t>Kyron Gordon</t>
  </si>
  <si>
    <t>IMS002147</t>
  </si>
  <si>
    <t>Christopher Paul Basham</t>
  </si>
  <si>
    <t>Sarpsborg 08</t>
  </si>
  <si>
    <t>Rhys Llywelyn Norrington-Davies</t>
  </si>
  <si>
    <t>PETER SMITH</t>
  </si>
  <si>
    <t>IMS000174</t>
  </si>
  <si>
    <t>George Henry Ivor Baldock</t>
  </si>
  <si>
    <t>Oliver James Norwood</t>
  </si>
  <si>
    <t>Billy Louis Sharp</t>
  </si>
  <si>
    <t>Enda Stevens</t>
  </si>
  <si>
    <t>George Broadbent</t>
  </si>
  <si>
    <t>Seri Jean Leroy Belehouan</t>
  </si>
  <si>
    <t>Philip Nikodem Jagielka</t>
  </si>
  <si>
    <t>David James McGoldrick</t>
  </si>
  <si>
    <t>John Egan</t>
  </si>
  <si>
    <t>Wesley Andrew Foderingham</t>
  </si>
  <si>
    <t>John Alexander Fleck</t>
  </si>
  <si>
    <t>Martin Lyon</t>
  </si>
  <si>
    <t>IMS001065</t>
  </si>
  <si>
    <t>Kacper Lopata</t>
  </si>
  <si>
    <t>Jake Eastwood</t>
  </si>
  <si>
    <t>Bohemian</t>
  </si>
  <si>
    <t>Stephen Anthony Mallon</t>
  </si>
  <si>
    <t>Derry City</t>
  </si>
  <si>
    <t>David Cain Parkhouse</t>
  </si>
  <si>
    <t>FCO Beerschot</t>
  </si>
  <si>
    <t>Shane Patrick Long</t>
  </si>
  <si>
    <t>Oludare Samuel Araba Olufunwa</t>
  </si>
  <si>
    <t>William Anthony Patrick Smallbone</t>
  </si>
  <si>
    <t>Jan Bednarek</t>
  </si>
  <si>
    <t>FABRYKA FUTBOLU SP. Z O.O. I WSP. SP. KOM.</t>
  </si>
  <si>
    <t>IMSC001325</t>
  </si>
  <si>
    <t>Stade Brestois 29</t>
  </si>
  <si>
    <t>Jake Vokins</t>
  </si>
  <si>
    <t>Harry Charles John Lewis</t>
  </si>
  <si>
    <t>Jeremi Alexander Rodriguez Borja</t>
  </si>
  <si>
    <t>Stuart Armstrong</t>
  </si>
  <si>
    <t>Oriol Romeu Vidal</t>
  </si>
  <si>
    <t>Javier DÃ-az Pons</t>
  </si>
  <si>
    <t>IMS001473</t>
  </si>
  <si>
    <t>Jack Stephens</t>
  </si>
  <si>
    <t>Milan Diamond Lazane Edwards</t>
  </si>
  <si>
    <t>Fedel Ross-Lang</t>
  </si>
  <si>
    <t>Leon Pambou Makaya</t>
  </si>
  <si>
    <t>Jennifer Mendelewitsch</t>
  </si>
  <si>
    <t>IMS001290</t>
  </si>
  <si>
    <t>Real Valladolid</t>
  </si>
  <si>
    <t>Juan Marcos Foyth</t>
  </si>
  <si>
    <t>Claudio Marcelo Curti</t>
  </si>
  <si>
    <t>IMS003009</t>
  </si>
  <si>
    <t>Troy Daniel Parrott</t>
  </si>
  <si>
    <t>Harvey David White</t>
  </si>
  <si>
    <t>Timothy Joel Eyoma</t>
  </si>
  <si>
    <t>Jubril Adesope Okedina</t>
  </si>
  <si>
    <t>Ryan Lee</t>
  </si>
  <si>
    <t>IMS003954</t>
  </si>
  <si>
    <t>Nile Omari Mckenzie John</t>
  </si>
  <si>
    <t>Dilan Kumar Markanday</t>
  </si>
  <si>
    <t>Alessandro Vainella</t>
  </si>
  <si>
    <t>IMS003470</t>
  </si>
  <si>
    <t>Oliver William Skipp</t>
  </si>
  <si>
    <t>Eric Jeremy Edgar Dier</t>
  </si>
  <si>
    <t>Jeremy Dier</t>
  </si>
  <si>
    <t>IMS001569</t>
  </si>
  <si>
    <t>Yago De Santiago Alonso</t>
  </si>
  <si>
    <t>Japhet Manzambi Tanganga</t>
  </si>
  <si>
    <t>Real Betis</t>
  </si>
  <si>
    <t>Montreal Impact</t>
  </si>
  <si>
    <t>Victor Wanyama</t>
  </si>
  <si>
    <t>Alexander Palmer</t>
  </si>
  <si>
    <t>Vincent O'keefe</t>
  </si>
  <si>
    <t>IMS000532</t>
  </si>
  <si>
    <t>Callum Damian Peter Morton</t>
  </si>
  <si>
    <t>Lee Peltier</t>
  </si>
  <si>
    <t>Jonathan Bond</t>
  </si>
  <si>
    <t>Rayhaan Rahim Amari Tulloch</t>
  </si>
  <si>
    <t>Cheikh Sidya Diaby</t>
  </si>
  <si>
    <t>Nikola Franco</t>
  </si>
  <si>
    <t>IMS65539312</t>
  </si>
  <si>
    <t>RC Celta De Vigo</t>
  </si>
  <si>
    <t>Branislav Ivanovic</t>
  </si>
  <si>
    <t>FC Zenit St. Petersburg</t>
  </si>
  <si>
    <t>Conor Stephen Townsend</t>
  </si>
  <si>
    <t>Scunthorpe United</t>
  </si>
  <si>
    <t>Zak Delaney</t>
  </si>
  <si>
    <t>Andrew Kenny</t>
  </si>
  <si>
    <t>IMS001720</t>
  </si>
  <si>
    <t>Saul Shotton</t>
  </si>
  <si>
    <t>Mark Obern</t>
  </si>
  <si>
    <t>IMS000312</t>
  </si>
  <si>
    <t>Rico Dean Scott Richards</t>
  </si>
  <si>
    <t>Nicholas Clayton-Phillips</t>
  </si>
  <si>
    <t>Al-Ittihad</t>
  </si>
  <si>
    <t>Ahmed Elsayed Ali Elsayed Hegazy</t>
  </si>
  <si>
    <t>William Winston Greenidge</t>
  </si>
  <si>
    <t>Updated registration - Scholar to Pro</t>
  </si>
  <si>
    <t>Joshua Okotcha</t>
  </si>
  <si>
    <t>Harrison Ashby</t>
  </si>
  <si>
    <t>Daniel Peter Chesters</t>
  </si>
  <si>
    <t>Samuel Alfie Caiger</t>
  </si>
  <si>
    <t>Daniel Oluwagbolade Jinadu</t>
  </si>
  <si>
    <t>DANIEL Adeyemo</t>
  </si>
  <si>
    <t>IMS003908</t>
  </si>
  <si>
    <t>Michael Forbes</t>
  </si>
  <si>
    <t>Dungannon Swifts</t>
  </si>
  <si>
    <t>New registration - Scholar</t>
  </si>
  <si>
    <t>Liam Carroll</t>
  </si>
  <si>
    <t>IMS002966</t>
  </si>
  <si>
    <t>Jamal Baptiste</t>
  </si>
  <si>
    <t>Ossama Wassim Ashley</t>
  </si>
  <si>
    <t>Billericay Town</t>
  </si>
  <si>
    <t>Slavia Prague</t>
  </si>
  <si>
    <t>Sonny Tufail Perkins</t>
  </si>
  <si>
    <t>Kamarai Joshua Swyer</t>
  </si>
  <si>
    <t>Ulisses Santos</t>
  </si>
  <si>
    <t>IMS001227</t>
  </si>
  <si>
    <t>Jack Andrew Garry Wilshere</t>
  </si>
  <si>
    <t>Alfie Lewis</t>
  </si>
  <si>
    <t>Joseph Tetteh Anang</t>
  </si>
  <si>
    <t>Philip Mbah</t>
  </si>
  <si>
    <t>IMS001939</t>
  </si>
  <si>
    <t>Amadou Diallo</t>
  </si>
  <si>
    <t>Bernardo Costa Da Rosa</t>
  </si>
  <si>
    <t>Remy Taye Stephon Coddington</t>
  </si>
  <si>
    <t>Basel</t>
  </si>
  <si>
    <t>Felipe Anderson Pereira Gomes</t>
  </si>
  <si>
    <t>Roberto Jimenez Gago</t>
  </si>
  <si>
    <t>Palmi Rafn Arinbjornsson</t>
  </si>
  <si>
    <t>Magnus Agnar Magnusson</t>
  </si>
  <si>
    <t>IMS001441</t>
  </si>
  <si>
    <t>Terence Charles Taylor</t>
  </si>
  <si>
    <t>Estoril Praia Futebol SAD</t>
  </si>
  <si>
    <t>Matija Sarkic</t>
  </si>
  <si>
    <t>Livingston</t>
  </si>
  <si>
    <t>Joe Michael Young</t>
  </si>
  <si>
    <t>Jonatan Castro Otto</t>
  </si>
  <si>
    <t>DÃ-az Joseba</t>
  </si>
  <si>
    <t>IMS003572</t>
  </si>
  <si>
    <t>Theodor Alexander Corbeanu</t>
  </si>
  <si>
    <t>Ryan John Giles</t>
  </si>
  <si>
    <t>Andreas Sondergaard</t>
  </si>
  <si>
    <t>Ersin Akan</t>
  </si>
  <si>
    <t>IMS005343</t>
  </si>
  <si>
    <t>Leonardo Bonatini Lohner Maia</t>
  </si>
  <si>
    <t>Michael Stensgaard</t>
  </si>
  <si>
    <t>IMS000582</t>
  </si>
  <si>
    <t>Connor Patrick Ronan</t>
  </si>
  <si>
    <t>Luke James Cundle</t>
  </si>
  <si>
    <t>Conor David Coady</t>
  </si>
  <si>
    <t>Permanent Transfer</t>
  </si>
  <si>
    <t>David Robert Brooks</t>
  </si>
  <si>
    <t>Matthew David Butcher</t>
  </si>
  <si>
    <t>Luton Town</t>
  </si>
  <si>
    <t>Mikael Bongili Ndjoli</t>
  </si>
  <si>
    <t>Steve Anthony Cook</t>
  </si>
  <si>
    <t>Dinesh Gillela</t>
  </si>
  <si>
    <t>AVID SPORTS &amp; ENTERTAINMENT GROUP LIMITED</t>
  </si>
  <si>
    <t>IMSC001003</t>
  </si>
  <si>
    <t>Shaun Jermaine Hobson</t>
  </si>
  <si>
    <t>David Lawson</t>
  </si>
  <si>
    <t>IMS001556</t>
  </si>
  <si>
    <t>Jaidon Anthony</t>
  </si>
  <si>
    <t>Godfrey Torto</t>
  </si>
  <si>
    <t>IMS001358</t>
  </si>
  <si>
    <t>Francis William Vincent</t>
  </si>
  <si>
    <t>Tyrell Anthony Hamilton</t>
  </si>
  <si>
    <t>Corey Jordan</t>
  </si>
  <si>
    <t>Charlie Seaman</t>
  </si>
  <si>
    <t>Artur Boruc</t>
  </si>
  <si>
    <t>Mark Travers</t>
  </si>
  <si>
    <t>Keelan O'Connell</t>
  </si>
  <si>
    <t>Samuel William Surridge</t>
  </si>
  <si>
    <t>Thomas Soden</t>
  </si>
  <si>
    <t>Gavin Kilkenny</t>
  </si>
  <si>
    <t>Tyler Jack Cordner</t>
  </si>
  <si>
    <t>Atlanta United</t>
  </si>
  <si>
    <t>Emerson Hyndman</t>
  </si>
  <si>
    <t>AC Milan</t>
  </si>
  <si>
    <t>Will Sherling</t>
  </si>
  <si>
    <t>IMS000623</t>
  </si>
  <si>
    <t>Zechariah Joshua Henry Medley</t>
  </si>
  <si>
    <t>Florarin Balogun</t>
  </si>
  <si>
    <t>Matthew Gerrard Smith</t>
  </si>
  <si>
    <t>Zak Swanson</t>
  </si>
  <si>
    <t>Peter Conning</t>
  </si>
  <si>
    <t>IMS000198</t>
  </si>
  <si>
    <t>Matthew Kleinman</t>
  </si>
  <si>
    <t>IMS001610</t>
  </si>
  <si>
    <t>Daniel George Ballard</t>
  </si>
  <si>
    <t>Ben Cottrell</t>
  </si>
  <si>
    <t>Jordi Osei-Tutu</t>
  </si>
  <si>
    <t>Isaac Osei-Tutu</t>
  </si>
  <si>
    <t>IMS004223</t>
  </si>
  <si>
    <t>Tajudeen (Taju) Oyedeji</t>
  </si>
  <si>
    <t>Jason Robert Osei Sraha</t>
  </si>
  <si>
    <t>Joel Lopez Salguero</t>
  </si>
  <si>
    <t>Gines Carvajal</t>
  </si>
  <si>
    <t>Ituano</t>
  </si>
  <si>
    <t>Catalin-Ionut Cirjan</t>
  </si>
  <si>
    <t>Catalin-Viorel Sarmasan</t>
  </si>
  <si>
    <t>IMS001043</t>
  </si>
  <si>
    <t>Segun JEGEDE</t>
  </si>
  <si>
    <t>Tyreece Romayo John-Jules</t>
  </si>
  <si>
    <t>SD Huesca</t>
  </si>
  <si>
    <t>Kelechi Nwakali</t>
  </si>
  <si>
    <t>Tom Smith</t>
  </si>
  <si>
    <t>Joel Pannick</t>
  </si>
  <si>
    <t>IMS002128</t>
  </si>
  <si>
    <t>Harrison Thomas Clarke</t>
  </si>
  <si>
    <t>Birkir Bjarnason</t>
  </si>
  <si>
    <t>Birmingham City F C</t>
  </si>
  <si>
    <t>Player, Former Club, Registering Club</t>
  </si>
  <si>
    <t>KRC Genk</t>
  </si>
  <si>
    <t>Jed John Steer</t>
  </si>
  <si>
    <t>Stade De Reims</t>
  </si>
  <si>
    <t>Callum Miles Rowe</t>
  </si>
  <si>
    <t>Conor Hourihane</t>
  </si>
  <si>
    <t>Ahmed Elmohamady Abdelfattah Aly Eissa</t>
  </si>
  <si>
    <t>Wesley Saunders</t>
  </si>
  <si>
    <t>IMS000318</t>
  </si>
  <si>
    <t>Al Gharafa</t>
  </si>
  <si>
    <t>Jonathan Kodjia</t>
  </si>
  <si>
    <t>TRAORE ABOUBAKAR</t>
  </si>
  <si>
    <t>Waasland-Beveren</t>
  </si>
  <si>
    <t>Aaron Tshibola</t>
  </si>
  <si>
    <t>Gunter Thiebaut</t>
  </si>
  <si>
    <t>IMS003444</t>
  </si>
  <si>
    <t>IVICA DŽIDIC</t>
  </si>
  <si>
    <t>IMS004614</t>
  </si>
  <si>
    <t>Borja Gonzalez Tomas</t>
  </si>
  <si>
    <t>Steven Alzate</t>
  </si>
  <si>
    <t>Dimitri Savva</t>
  </si>
  <si>
    <t>IMS001171</t>
  </si>
  <si>
    <t>First Touch Pro Management</t>
  </si>
  <si>
    <t>IMSC000041</t>
  </si>
  <si>
    <t>Viktor Einar Gyokeres</t>
  </si>
  <si>
    <t>Thomas Gaetan Bong</t>
  </si>
  <si>
    <t>Walter James Byrne Furlong</t>
  </si>
  <si>
    <t>Shamrock Rovers</t>
  </si>
  <si>
    <t>Club Atletico Boca Juniors</t>
  </si>
  <si>
    <t>Samuel Winstanley</t>
  </si>
  <si>
    <t>IMS000066</t>
  </si>
  <si>
    <t>Steven Kabba</t>
  </si>
  <si>
    <t>IMS002228</t>
  </si>
  <si>
    <t>Kevin Fioranelli</t>
  </si>
  <si>
    <t>IMS003525</t>
  </si>
  <si>
    <t>Lewis Jay Freestone</t>
  </si>
  <si>
    <t>Charles James Taylor</t>
  </si>
  <si>
    <t>Ashley Luke Barnes</t>
  </si>
  <si>
    <t>Chris Wood</t>
  </si>
  <si>
    <t>Christian Dashiell N'Guessan</t>
  </si>
  <si>
    <t>Anthony Glennon</t>
  </si>
  <si>
    <t>Nicholas David Pope</t>
  </si>
  <si>
    <t>Jake Speight</t>
  </si>
  <si>
    <t>IMS000613</t>
  </si>
  <si>
    <t>Joel Toby Senior</t>
  </si>
  <si>
    <t>Steven Arnold Defour</t>
  </si>
  <si>
    <t>Christian Pala</t>
  </si>
  <si>
    <t>IMS004388</t>
  </si>
  <si>
    <t>Teddy Arthur Perkins</t>
  </si>
  <si>
    <t>Joel Ngebany Mumbongo</t>
  </si>
  <si>
    <t>Kangana Lord Ndiwa</t>
  </si>
  <si>
    <t>IMS004630</t>
  </si>
  <si>
    <t>Ryan Thomas Cooney</t>
  </si>
  <si>
    <t>patrick de Blainsin</t>
  </si>
  <si>
    <t>IMS001962</t>
  </si>
  <si>
    <t>Jordan Geoffrey Cropper</t>
  </si>
  <si>
    <t>Matthew Reeves</t>
  </si>
  <si>
    <t>IMS003108</t>
  </si>
  <si>
    <t>Valentino Francisco Livramento</t>
  </si>
  <si>
    <t>Benjamin Njongoue Elliott</t>
  </si>
  <si>
    <t>Wilfredo Daniel Caballero Lazcano</t>
  </si>
  <si>
    <t>Adrian Faija</t>
  </si>
  <si>
    <t>IMS002806</t>
  </si>
  <si>
    <t>Tariq Uwakwe</t>
  </si>
  <si>
    <t>Mason Tony Mount</t>
  </si>
  <si>
    <t>Mario Pasalic</t>
  </si>
  <si>
    <t>MARKO NALETILIC</t>
  </si>
  <si>
    <t>IMS002937</t>
  </si>
  <si>
    <t>George James McEachran</t>
  </si>
  <si>
    <t>George Johannes Nunn</t>
  </si>
  <si>
    <t>Luke Philip McCormick</t>
  </si>
  <si>
    <t>Ike Ugbo</t>
  </si>
  <si>
    <t>Jake Liam Clarke-Salter</t>
  </si>
  <si>
    <t>Amendment to contract</t>
  </si>
  <si>
    <t>James Andrew Cumming</t>
  </si>
  <si>
    <t>Callum James Hudson-Odoi</t>
  </si>
  <si>
    <t>Bismarck Odoi</t>
  </si>
  <si>
    <t>IMS002954</t>
  </si>
  <si>
    <t>Reece Lewis James</t>
  </si>
  <si>
    <t>Nigel James</t>
  </si>
  <si>
    <t>IMS003989</t>
  </si>
  <si>
    <t>Isaiah Jay Brown</t>
  </si>
  <si>
    <t>Notice of amendment</t>
  </si>
  <si>
    <t>Jamal Clint-Ross Blackman</t>
  </si>
  <si>
    <t>Michael Jarman</t>
  </si>
  <si>
    <t>IMS001355</t>
  </si>
  <si>
    <t>Lydell Blackman</t>
  </si>
  <si>
    <t>IMS004107</t>
  </si>
  <si>
    <t>Jacob Kwabena Mensah</t>
  </si>
  <si>
    <t>Jamie Holsgrove</t>
  </si>
  <si>
    <t>IMS001564</t>
  </si>
  <si>
    <t>Pierrick Brandon Keutcha</t>
  </si>
  <si>
    <t>Gary James Cahill</t>
  </si>
  <si>
    <t>John Seasman</t>
  </si>
  <si>
    <t>IMS000222</t>
  </si>
  <si>
    <t>Connor Wickham</t>
  </si>
  <si>
    <t>Nikola Tavares</t>
  </si>
  <si>
    <t>Tobias Phoenix</t>
  </si>
  <si>
    <t>IMS001671</t>
  </si>
  <si>
    <t>Alexander Sorloth</t>
  </si>
  <si>
    <t>Thomas Davies</t>
  </si>
  <si>
    <t>Richarlison De Andrade</t>
  </si>
  <si>
    <t>Renato Velasco</t>
  </si>
  <si>
    <t>IMS003593</t>
  </si>
  <si>
    <t>Shani Tarashaj</t>
  </si>
  <si>
    <t>Milos Malenovic</t>
  </si>
  <si>
    <t>IMS001771</t>
  </si>
  <si>
    <t>Joshua Bowler</t>
  </si>
  <si>
    <t>Lewis Jack Gibson</t>
  </si>
  <si>
    <t>CARL THOMAS</t>
  </si>
  <si>
    <t>Matthew Colin Foulds</t>
  </si>
  <si>
    <t>Manasse Mampala</t>
  </si>
  <si>
    <t>Zan Luk Leban</t>
  </si>
  <si>
    <t>Eric Beauchamp</t>
  </si>
  <si>
    <t>IMS000298</t>
  </si>
  <si>
    <t>Lewis Wesley Warrington</t>
  </si>
  <si>
    <t>Rafael Isidro Garcia Ferreira</t>
  </si>
  <si>
    <t>Carlisle United</t>
  </si>
  <si>
    <t>AS Monaco</t>
  </si>
  <si>
    <t>Einar Hjellestad Iversen</t>
  </si>
  <si>
    <t>Martin Klette</t>
  </si>
  <si>
    <t>IMS002004</t>
  </si>
  <si>
    <t>WM Sport</t>
  </si>
  <si>
    <t>CSKA Moscow</t>
  </si>
  <si>
    <t>Ghislaine DUBOIS</t>
  </si>
  <si>
    <t>IMS001517</t>
  </si>
  <si>
    <t>IMS000642</t>
  </si>
  <si>
    <t>Sidnei Wilson Vieira David Tavares</t>
  </si>
  <si>
    <t>Mitchell Clark</t>
  </si>
  <si>
    <t>Oud-Heverlee Leuven</t>
  </si>
  <si>
    <t>Wexford Youths</t>
  </si>
  <si>
    <t>U.C. Sampdoria</t>
  </si>
  <si>
    <t>Admiral Dalindlela Muskwe</t>
  </si>
  <si>
    <t>Faiq Jefri Bolkiah</t>
  </si>
  <si>
    <t>Hamza Choudhury</t>
  </si>
  <si>
    <t>Layton Julius Ndukwu</t>
  </si>
  <si>
    <t>Kiernan Frank Dewsbury-Hall</t>
  </si>
  <si>
    <t>Vontae Jason Daley-Campbell</t>
  </si>
  <si>
    <t>Fiorentina AC Spa</t>
  </si>
  <si>
    <t>FC Zwolle</t>
  </si>
  <si>
    <t>Andrew Lonergan</t>
  </si>
  <si>
    <t>Adam Lewis</t>
  </si>
  <si>
    <t>Paul Milton Glatzel</t>
  </si>
  <si>
    <t>Andrew McGregor</t>
  </si>
  <si>
    <t>IMS000943</t>
  </si>
  <si>
    <t>Bahía Atlántica, S.L.</t>
  </si>
  <si>
    <t>Jack William Garrad Bearne</t>
  </si>
  <si>
    <t>Michael Leonard</t>
  </si>
  <si>
    <t>IMS001873</t>
  </si>
  <si>
    <t>Divock Origi</t>
  </si>
  <si>
    <t>Kamil Grabara</t>
  </si>
  <si>
    <t>Bartlomiej Bolek</t>
  </si>
  <si>
    <t>IMS001833</t>
  </si>
  <si>
    <t>Job Joel Andre Matip</t>
  </si>
  <si>
    <t>Alexander Schuett</t>
  </si>
  <si>
    <t>IMS001814</t>
  </si>
  <si>
    <t>Elijah Malik Dixon-Bonner</t>
  </si>
  <si>
    <t>Alexander Mark David Oxlade-Chamberlain</t>
  </si>
  <si>
    <t>Morgan Boyes</t>
  </si>
  <si>
    <t>Ryan Kent</t>
  </si>
  <si>
    <t>Atlético Mineiro</t>
  </si>
  <si>
    <t>Allan Rodrigues De Souza</t>
  </si>
  <si>
    <t>Bobby Duncan</t>
  </si>
  <si>
    <t>Simon Mignolet</t>
  </si>
  <si>
    <t>Nico Vaesen</t>
  </si>
  <si>
    <t>IMS001272</t>
  </si>
  <si>
    <t>Sporting Lisbon</t>
  </si>
  <si>
    <t>Rafael Euclides Soares Camacho</t>
  </si>
  <si>
    <t>Jayden Jezairo Braaf</t>
  </si>
  <si>
    <t>D'Margio Camron Wright-Phillips</t>
  </si>
  <si>
    <t>Espanyol</t>
  </si>
  <si>
    <t>Conor Morrissey</t>
  </si>
  <si>
    <t>IMS002614</t>
  </si>
  <si>
    <t>Alpha Richard Diounkou Tecagne</t>
  </si>
  <si>
    <t>Javier Díaz Pons</t>
  </si>
  <si>
    <t>Matthew Robert Smith</t>
  </si>
  <si>
    <t>Aymeric Jean Loius Gerard Alphonse Laporte</t>
  </si>
  <si>
    <t>Pedro Javier Cabareda Pagazautundua</t>
  </si>
  <si>
    <t>IMS003958</t>
  </si>
  <si>
    <t>Iker Pozo La Rosa</t>
  </si>
  <si>
    <t>Bernardo Mota Veiga De Carvalho E Silva</t>
  </si>
  <si>
    <t>Glorious Moon, Lda</t>
  </si>
  <si>
    <t>IMSC000996</t>
  </si>
  <si>
    <t>Gavin Okeroghene Bazunu</t>
  </si>
  <si>
    <t>Rowan Alexander McDonald</t>
  </si>
  <si>
    <t>Oluwatimilehin Sobowale</t>
  </si>
  <si>
    <t>Samson Alfie Philip Robinson</t>
  </si>
  <si>
    <t>Sean McDaid</t>
  </si>
  <si>
    <t>IMS000984</t>
  </si>
  <si>
    <t>PSV Eindhoven</t>
  </si>
  <si>
    <t>Kyle Andrew Walker</t>
  </si>
  <si>
    <t>Tracey Walker</t>
  </si>
  <si>
    <t>IMS004205</t>
  </si>
  <si>
    <t>Arijanet Anan Muric</t>
  </si>
  <si>
    <t>Oleksandr Zinchenko</t>
  </si>
  <si>
    <t>Anatoly Patuk</t>
  </si>
  <si>
    <t>IMS004203</t>
  </si>
  <si>
    <t>Muhamed Cosic</t>
  </si>
  <si>
    <t>IMS004210</t>
  </si>
  <si>
    <t>Joel Owen Latibeaudiere</t>
  </si>
  <si>
    <t>Aleix Garcia Serrano</t>
  </si>
  <si>
    <t>Fudbalski Klub Cukaricki</t>
  </si>
  <si>
    <t>Ilkay Gundogan</t>
  </si>
  <si>
    <t>Ilhan Gündogan</t>
  </si>
  <si>
    <t>IMS004334</t>
  </si>
  <si>
    <t>Jack Harrison</t>
  </si>
  <si>
    <t>Carlos Uriel Antuna Romero</t>
  </si>
  <si>
    <t>Gabriel Moraes</t>
  </si>
  <si>
    <t>IMS002666</t>
  </si>
  <si>
    <t>Yeboah Amankwah</t>
  </si>
  <si>
    <t>Jerome Hylton</t>
  </si>
  <si>
    <t>IMS002620</t>
  </si>
  <si>
    <t>Valerenga IF</t>
  </si>
  <si>
    <t>Sporting CP</t>
  </si>
  <si>
    <t>Gamba Osaka</t>
  </si>
  <si>
    <t>FK Crvena Zvezda</t>
  </si>
  <si>
    <t>Arturo Canales Camps</t>
  </si>
  <si>
    <t>IMS002273</t>
  </si>
  <si>
    <t>Granada</t>
  </si>
  <si>
    <t>Yangel Clemente Herrera Ravelo</t>
  </si>
  <si>
    <t>LIVERO PARRI ROMERO</t>
  </si>
  <si>
    <t>IMS004288</t>
  </si>
  <si>
    <t>Danilo Luiz Da Silva</t>
  </si>
  <si>
    <t>FABRIZIO DE VECCHI</t>
  </si>
  <si>
    <t>IMS002910</t>
  </si>
  <si>
    <t>Philip Anthony Jones</t>
  </si>
  <si>
    <t>Ashley Simon Young</t>
  </si>
  <si>
    <t>Ondrej Mastny</t>
  </si>
  <si>
    <t>Charlie Liam McCann</t>
  </si>
  <si>
    <t>Neil Crosby</t>
  </si>
  <si>
    <t>IMS002013</t>
  </si>
  <si>
    <t>Marcus Rashford</t>
  </si>
  <si>
    <t>Dwaine Maynard</t>
  </si>
  <si>
    <t>IMS001898</t>
  </si>
  <si>
    <t>Connor Scott Stanley</t>
  </si>
  <si>
    <t>Martin Svidersky</t>
  </si>
  <si>
    <t>Scholarship</t>
  </si>
  <si>
    <t>Real Zaragoza</t>
  </si>
  <si>
    <t>Pre-Contract &amp; Scholarship</t>
  </si>
  <si>
    <t>Reece Devine</t>
  </si>
  <si>
    <t>Mark John Bennett</t>
  </si>
  <si>
    <t>IMS000576</t>
  </si>
  <si>
    <t>Lukasz Bejger</t>
  </si>
  <si>
    <t>David Giess</t>
  </si>
  <si>
    <t>IMS000496</t>
  </si>
  <si>
    <t>Noam Fritz Emeran</t>
  </si>
  <si>
    <t>Andreas Hugo Hoelgebaum Pereira</t>
  </si>
  <si>
    <t>Teden Mambuene Mengi</t>
  </si>
  <si>
    <t>Luca Ercolani</t>
  </si>
  <si>
    <t>Andrea D'amico</t>
  </si>
  <si>
    <t>IMS004276</t>
  </si>
  <si>
    <t>Rochild Dzabana</t>
  </si>
  <si>
    <t>William Fish</t>
  </si>
  <si>
    <t>Pre-Contract</t>
  </si>
  <si>
    <t>David De Gea Quintana</t>
  </si>
  <si>
    <t>Jose Bouzas Aragon</t>
  </si>
  <si>
    <t>IMS004410</t>
  </si>
  <si>
    <t>Victor Jorgen Nilsson Lindelof</t>
  </si>
  <si>
    <t>Dylan James Christopher Levitt</t>
  </si>
  <si>
    <t>Extended registration</t>
  </si>
  <si>
    <t>Mark Helm</t>
  </si>
  <si>
    <t>Bolton Wanderers</t>
  </si>
  <si>
    <t>Temporary transfer</t>
  </si>
  <si>
    <t>Murdock Sports Group</t>
  </si>
  <si>
    <t>IMSC0000090</t>
  </si>
  <si>
    <t>Sporting Clube De Portugal</t>
  </si>
  <si>
    <t>SK Sigma Olomouc</t>
  </si>
  <si>
    <t>Jake Edward Turner</t>
  </si>
  <si>
    <t>Kyle Michael Scott</t>
  </si>
  <si>
    <t>Kevin Scott</t>
  </si>
  <si>
    <t>IMS001728</t>
  </si>
  <si>
    <t>Daniel Barlaser</t>
  </si>
  <si>
    <t>Nathan Harker</t>
  </si>
  <si>
    <t>Liam Gibson</t>
  </si>
  <si>
    <t>Matthew Thomas Ritchie</t>
  </si>
  <si>
    <t>Martin Dubravka</t>
  </si>
  <si>
    <t>TSG 1899 Hoffenheim</t>
  </si>
  <si>
    <t>Eintracht Frankfurt</t>
  </si>
  <si>
    <t>Stanley Flaherty</t>
  </si>
  <si>
    <t>Cosenza</t>
  </si>
  <si>
    <t>Adam Idah</t>
  </si>
  <si>
    <t>Carlton John Morris</t>
  </si>
  <si>
    <t>Jordan James Chattenton Thomas</t>
  </si>
  <si>
    <t>Thomas Scully</t>
  </si>
  <si>
    <t>Joshua Coley</t>
  </si>
  <si>
    <t>Kenneth Gray</t>
  </si>
  <si>
    <t>IMS001369</t>
  </si>
  <si>
    <t>Isak Snaer Thorvaldsson</t>
  </si>
  <si>
    <t>Anthony Jeffrey John Spyrou</t>
  </si>
  <si>
    <t>Savvas Mourgos</t>
  </si>
  <si>
    <t>Haris Papadopoulos</t>
  </si>
  <si>
    <t>IMS001820</t>
  </si>
  <si>
    <t>Joshua Saul Martin</t>
  </si>
  <si>
    <t>Nelson Miguel Castro Oliveira</t>
  </si>
  <si>
    <t>Ben Marshall</t>
  </si>
  <si>
    <t>Kole Martyn Lambert</t>
  </si>
  <si>
    <t>Gino Culbertson</t>
  </si>
  <si>
    <t>IMS000360</t>
  </si>
  <si>
    <t>Andrew Abiola Omobamidele</t>
  </si>
  <si>
    <t>KV Oostende</t>
  </si>
  <si>
    <t>Charlie Ian Gilmour</t>
  </si>
  <si>
    <t>Teemu Pukki</t>
  </si>
  <si>
    <t>Teemu Turunen</t>
  </si>
  <si>
    <t>IMS001376</t>
  </si>
  <si>
    <t>Saul John Milovanovic</t>
  </si>
  <si>
    <t>Christoph Zimmermann</t>
  </si>
  <si>
    <t>Kenneth McLean</t>
  </si>
  <si>
    <t>Alan Houldsworth</t>
  </si>
  <si>
    <t>IMS000825</t>
  </si>
  <si>
    <t>Maximillian James Aarons</t>
  </si>
  <si>
    <t>Timothy Michael Krul</t>
  </si>
  <si>
    <t>Onel Hernandez</t>
  </si>
  <si>
    <t>René Lieberam</t>
  </si>
  <si>
    <t>IMS004092</t>
  </si>
  <si>
    <t>Steffen Asal</t>
  </si>
  <si>
    <t>IMS001392</t>
  </si>
  <si>
    <t>Todd Owen Cantwell</t>
  </si>
  <si>
    <t>Wayne Lindsay</t>
  </si>
  <si>
    <t>IMS001341</t>
  </si>
  <si>
    <t>Tom Trybull</t>
  </si>
  <si>
    <t>Mario Vrancic</t>
  </si>
  <si>
    <t>Akinlolu Richard Famewo</t>
  </si>
  <si>
    <t>Sochaux Montbéliard</t>
  </si>
  <si>
    <t>KAS Eupen</t>
  </si>
  <si>
    <t>Yama Mohamed Sharifi</t>
  </si>
  <si>
    <t>Aberdeen</t>
  </si>
  <si>
    <t>Iliman Cheikh Baroy Ndiaye</t>
  </si>
  <si>
    <t>Rodney Akwa</t>
  </si>
  <si>
    <t>IMS002779</t>
  </si>
  <si>
    <t>Jack Christian Rodwell</t>
  </si>
  <si>
    <t>Richard James Michael Stearman</t>
  </si>
  <si>
    <t>Marcus Robert Dewhurst</t>
  </si>
  <si>
    <t>Jack O'Connell</t>
  </si>
  <si>
    <t>Jordan Amissah</t>
  </si>
  <si>
    <t>Emmanuel Gyasi</t>
  </si>
  <si>
    <t>IMS004319</t>
  </si>
  <si>
    <t>Samir Badre Carruthers</t>
  </si>
  <si>
    <t>Ravel Morrison</t>
  </si>
  <si>
    <t>Osterunds FK</t>
  </si>
  <si>
    <t>Daniel Wilson</t>
  </si>
  <si>
    <t>IMS000624</t>
  </si>
  <si>
    <t>Samuel Graham</t>
  </si>
  <si>
    <t>Tyler Smith</t>
  </si>
  <si>
    <t>Callum Anthony Gribbin</t>
  </si>
  <si>
    <t>Anthony Gribbin</t>
  </si>
  <si>
    <t>IMS004118</t>
  </si>
  <si>
    <t>Michael Robin Verrips</t>
  </si>
  <si>
    <t>Croydon</t>
  </si>
  <si>
    <t>Standard Liege</t>
  </si>
  <si>
    <t>Kingsley Finn Latham</t>
  </si>
  <si>
    <t>Shooting Stars Management Ltd</t>
  </si>
  <si>
    <t>IMSC000047</t>
  </si>
  <si>
    <t>Tyreke Martin Johnson</t>
  </si>
  <si>
    <t>Joshua Samuel Sims</t>
  </si>
  <si>
    <t>Nathan Daniel Jerome Redmond</t>
  </si>
  <si>
    <t>Clément Akinbiyi Akinbobami</t>
  </si>
  <si>
    <t>IMS001964</t>
  </si>
  <si>
    <t>Christoph Klarer</t>
  </si>
  <si>
    <t>Samuel Lawrence Alexander Bellis</t>
  </si>
  <si>
    <t>Kazeem Aderemi J. Olaigbe</t>
  </si>
  <si>
    <t>Ramello Dejorn Mitchell</t>
  </si>
  <si>
    <t>Kgaogelo Chauke</t>
  </si>
  <si>
    <t>Maya Yoshida</t>
  </si>
  <si>
    <t>Michael Oluwadurotimi Obafemi</t>
  </si>
  <si>
    <t>Yan Valery</t>
  </si>
  <si>
    <t>Alexandre Tounde Dimitri Jankewitz</t>
  </si>
  <si>
    <t>Menno Groenveld</t>
  </si>
  <si>
    <t>IMS002180</t>
  </si>
  <si>
    <t>Benjamin Smales Braithwaite</t>
  </si>
  <si>
    <t>FC Augsburg</t>
  </si>
  <si>
    <t>Michel Armand Vorm</t>
  </si>
  <si>
    <t>Jack Roles</t>
  </si>
  <si>
    <t>Jamie Patrick Bowden</t>
  </si>
  <si>
    <t>Brandon Anthony Austin</t>
  </si>
  <si>
    <t>Alfie Whiteman</t>
  </si>
  <si>
    <t>Harry Winks</t>
  </si>
  <si>
    <t>Benjamin Thomas Davies</t>
  </si>
  <si>
    <t>Lucas Rodrigues Moura Da Silva</t>
  </si>
  <si>
    <t>Cristiano Gonzalez Torelli</t>
  </si>
  <si>
    <t>IMS003245</t>
  </si>
  <si>
    <t>Gilberto Silva</t>
  </si>
  <si>
    <t>IMS003461</t>
  </si>
  <si>
    <t>Christian Eriksen</t>
  </si>
  <si>
    <t>Monterrey</t>
  </si>
  <si>
    <t>Vincent Petrus Anna Sebastiaan Janssen</t>
  </si>
  <si>
    <t>Ashley James Charles</t>
  </si>
  <si>
    <t>Daniel Ullmann</t>
  </si>
  <si>
    <t>IMS002577</t>
  </si>
  <si>
    <t>Daniel Bachmann</t>
  </si>
  <si>
    <t>Craig George Cathcart</t>
  </si>
  <si>
    <t>Heurelho Da Silva Gomes</t>
  </si>
  <si>
    <t>Alexandre Lemos Soares</t>
  </si>
  <si>
    <t>IMS000650</t>
  </si>
  <si>
    <t>Pervis Josue Estupinan Tenorio</t>
  </si>
  <si>
    <t>Troy Matthew Deeney</t>
  </si>
  <si>
    <t>Michael Kwaku Folivi</t>
  </si>
  <si>
    <t>Thomas William Cleverley</t>
  </si>
  <si>
    <t>Ayotomiwa Sherif Dele-Bashiru</t>
  </si>
  <si>
    <t>Daryl Janmaat</t>
  </si>
  <si>
    <t>Dodi Lukebakio Ngandoli</t>
  </si>
  <si>
    <t>Oscar Damiani</t>
  </si>
  <si>
    <t>IMS000453</t>
  </si>
  <si>
    <t>Juan Camilo Hernandez Suarez</t>
  </si>
  <si>
    <t>Kaylen Miles Hinds</t>
  </si>
  <si>
    <t>VFL Wolfsburg</t>
  </si>
  <si>
    <t>Denver Birmingham</t>
  </si>
  <si>
    <t>IMS004010</t>
  </si>
  <si>
    <t>Roberto Maximiliano Pereyra</t>
  </si>
  <si>
    <t>Sergio Furlan</t>
  </si>
  <si>
    <t>IMS002309</t>
  </si>
  <si>
    <t>Adalberto Penaranda Maestre</t>
  </si>
  <si>
    <t>Udinese Calcio</t>
  </si>
  <si>
    <t>Stefano Chuka Okaka</t>
  </si>
  <si>
    <t>Carlo Ifeanyichukwu Okaka</t>
  </si>
  <si>
    <t>IMS002750</t>
  </si>
  <si>
    <t>Papa Gueye</t>
  </si>
  <si>
    <t>Le Havre</t>
  </si>
  <si>
    <t>Baba Drame</t>
  </si>
  <si>
    <t>IMS002389</t>
  </si>
  <si>
    <t>Marvin Romeo Kwasie Zeegelaar</t>
  </si>
  <si>
    <t>Fuka-Arthur Masuaku Kawela</t>
  </si>
  <si>
    <t>PANAGIOTIS GALARIOTIS</t>
  </si>
  <si>
    <t>IMS001381</t>
  </si>
  <si>
    <t>Aaron William Cresswell</t>
  </si>
  <si>
    <t>Manuel Lanzini</t>
  </si>
  <si>
    <t>HSB INTERNATIONAL SPORTS S.A.</t>
  </si>
  <si>
    <t>IMSC001089</t>
  </si>
  <si>
    <t>IMSC000539</t>
  </si>
  <si>
    <t>Nathan Elliott Holland</t>
  </si>
  <si>
    <t>Daniel Lowry</t>
  </si>
  <si>
    <t>IMS003696</t>
  </si>
  <si>
    <t>Conor James Coventry</t>
  </si>
  <si>
    <t>Mariano Aguilar</t>
  </si>
  <si>
    <t>IMS003445</t>
  </si>
  <si>
    <t>Boavista</t>
  </si>
  <si>
    <t>David Edward Martin</t>
  </si>
  <si>
    <t>Hull City</t>
  </si>
  <si>
    <t>Anthony Richard Scully</t>
  </si>
  <si>
    <t>Kai Michael James Corbett</t>
  </si>
  <si>
    <t>Christian Veliky</t>
  </si>
  <si>
    <t>Emil Kovarovic</t>
  </si>
  <si>
    <t>IMS003522</t>
  </si>
  <si>
    <t>Nathan Wallace Newman Trott</t>
  </si>
  <si>
    <t>Benjamin Anthony Johnson</t>
  </si>
  <si>
    <t>Villarreal CF</t>
  </si>
  <si>
    <t>Reece Joel Oxford</t>
  </si>
  <si>
    <t>Edimilson Fernandes Ribeiro</t>
  </si>
  <si>
    <t>Francesco Moretti</t>
  </si>
  <si>
    <t>IMS002307</t>
  </si>
  <si>
    <t>Deportivo Alves</t>
  </si>
  <si>
    <t>Lucas Perez Martinez</t>
  </si>
  <si>
    <t>Unione Sportiva Sassuolo Calcio</t>
  </si>
  <si>
    <t>Pedro Mba Obiang Avomo</t>
  </si>
  <si>
    <t>Sanjay Nath</t>
  </si>
  <si>
    <t>IMS002808</t>
  </si>
  <si>
    <t>Javier Hernandez Balcazar</t>
  </si>
  <si>
    <t>Marko Arnautovic</t>
  </si>
  <si>
    <t>Standard loan (variation)</t>
  </si>
  <si>
    <t>Jorge Serralheiro</t>
  </si>
  <si>
    <t>IMS002874</t>
  </si>
  <si>
    <t>Bright Enobakhare</t>
  </si>
  <si>
    <t>Ruben Diogo Da Silva Neves</t>
  </si>
  <si>
    <t>Niall Nathan Michael Ennis</t>
  </si>
  <si>
    <t>Barcelona Sporting Club</t>
  </si>
  <si>
    <t>GONZALO VARGAS</t>
  </si>
  <si>
    <t>Joao Filipe Iria Santos Moutinho</t>
  </si>
  <si>
    <t>Ebeguowen Otasowie</t>
  </si>
  <si>
    <t>Chris Nathaniel</t>
  </si>
  <si>
    <t>IMS001836</t>
  </si>
  <si>
    <t>Connor Ronan</t>
  </si>
  <si>
    <t>Christian Herc</t>
  </si>
  <si>
    <t>Dries Boussatta</t>
  </si>
  <si>
    <t>IMS004371</t>
  </si>
  <si>
    <t>Pascal Estrada</t>
  </si>
  <si>
    <t>IMS003463</t>
  </si>
  <si>
    <t>Romain Ghanem Paul Saiss</t>
  </si>
  <si>
    <t>Mikael Silvestre</t>
  </si>
  <si>
    <t>IMS003425</t>
  </si>
  <si>
    <t>Conor Coady</t>
  </si>
  <si>
    <t>Nathaniel Shio Hong Wan</t>
  </si>
  <si>
    <t>Dominic Laughton</t>
  </si>
  <si>
    <t>IMS000714</t>
  </si>
  <si>
    <t>Cyriaque Mayounga - Ngolou</t>
  </si>
  <si>
    <t>Moulay EL AATIFI</t>
  </si>
  <si>
    <t>IMS004177</t>
  </si>
  <si>
    <t>SS Lazio</t>
  </si>
  <si>
    <t>Oxford United</t>
  </si>
  <si>
    <t>Helder Wander Souza De Azevedo E Costa</t>
  </si>
  <si>
    <t>FC Arges Pitesti</t>
  </si>
  <si>
    <t>Sylvain Boris Nabil Deslandes</t>
  </si>
  <si>
    <t>Angela Rullo</t>
  </si>
  <si>
    <t>IMS004639</t>
  </si>
  <si>
    <t>Huddersfield Town</t>
  </si>
  <si>
    <t>Year by year summary</t>
  </si>
  <si>
    <t>Note that transaction data pre-2019 doesn't show whether transactions are dual rep, so we have to extrapolate</t>
  </si>
  <si>
    <t>Malmo</t>
  </si>
  <si>
    <t>Feyenoord</t>
  </si>
  <si>
    <t>Nottingham Forest</t>
  </si>
  <si>
    <t>Exeter City</t>
  </si>
  <si>
    <t>Sydney</t>
  </si>
  <si>
    <t>Legia Warsaw</t>
  </si>
  <si>
    <t>Wigan Athletic</t>
  </si>
  <si>
    <t>Oldham Athletic</t>
  </si>
  <si>
    <t>Reading</t>
  </si>
  <si>
    <t>Burton Albion</t>
  </si>
  <si>
    <t>Stade Rennais</t>
  </si>
  <si>
    <t>Stoke City</t>
  </si>
  <si>
    <t>Queens Park Rangers</t>
  </si>
  <si>
    <t>Alvechurch</t>
  </si>
  <si>
    <t>Preston North End</t>
  </si>
  <si>
    <t>Juventus</t>
  </si>
  <si>
    <t>Kilmarnock</t>
  </si>
  <si>
    <t>Celtic</t>
  </si>
  <si>
    <t>Derby County</t>
  </si>
  <si>
    <t>Internazionale Spa</t>
  </si>
  <si>
    <t>Glasgow Rangers</t>
  </si>
  <si>
    <t>Galatasaray</t>
  </si>
  <si>
    <t>Silkeborg</t>
  </si>
  <si>
    <t>Toulouse</t>
  </si>
  <si>
    <t>Portsmouth</t>
  </si>
  <si>
    <t>Colchester United</t>
  </si>
  <si>
    <t>Peterborough United</t>
  </si>
  <si>
    <t>Curzon Ashton</t>
  </si>
  <si>
    <t>Bury</t>
  </si>
  <si>
    <t>Ramsgate</t>
  </si>
  <si>
    <t>Dundee United</t>
  </si>
  <si>
    <t>Wycombe Wanderers</t>
  </si>
  <si>
    <t>Welling United</t>
  </si>
  <si>
    <t>Millwall</t>
  </si>
  <si>
    <t>Girona</t>
  </si>
  <si>
    <t>Southend United</t>
  </si>
  <si>
    <t>Sevilla</t>
  </si>
  <si>
    <t>Coventry City</t>
  </si>
  <si>
    <t>Partick Thistle</t>
  </si>
  <si>
    <t>Borussia Moenchengladbach</t>
  </si>
  <si>
    <t>Fleetwood Town</t>
  </si>
  <si>
    <t>Boreham Wood</t>
  </si>
  <si>
    <t>Blackburn Rovers</t>
  </si>
  <si>
    <t>Changchun Yatai</t>
  </si>
  <si>
    <t>Barnet</t>
  </si>
  <si>
    <t>Eleven Ltd</t>
  </si>
  <si>
    <t>Middlesbrough</t>
  </si>
  <si>
    <t>Yeovil Town</t>
  </si>
  <si>
    <t>Sunderland</t>
  </si>
  <si>
    <t>Rochdale</t>
  </si>
  <si>
    <t>(by assuming the average ratio of tax avoided to agent fees holds for the earlier years)</t>
  </si>
  <si>
    <t>Payments to agents</t>
  </si>
  <si>
    <t>Payments using dual rep</t>
  </si>
  <si>
    <t>% dual rep</t>
  </si>
  <si>
    <t>% single rep</t>
  </si>
  <si>
    <t>Implied dual rep fees</t>
  </si>
  <si>
    <t>Est tax avoided £m</t>
  </si>
  <si>
    <t>(Calculations ignore other transactions, e.g. apprenticeships)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</si>
</sst>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_);[Red]\(&quot;£&quot;#,##0\)"/>
    <numFmt numFmtId="8" formatCode="&quot;£&quot;#,##0.00_);[Red]\(&quot;£&quot;#,##0.00\)"/>
    <numFmt numFmtId="164" formatCode="&quot;£&quot;#,##0"/>
    <numFmt numFmtId="165" formatCode="&quot;£&quot;#,##0.0"/>
    <numFmt numFmtId="166" formatCode="0.0%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2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9" fontId="0" fillId="0" borderId="0" xfId="0" applyNumberFormat="1"/>
    <xf numFmtId="10" fontId="0" fillId="0" borderId="0" xfId="0" applyNumberFormat="1"/>
    <xf numFmtId="10" fontId="1" fillId="0" borderId="0" xfId="0" applyNumberFormat="1" applyFont="1"/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/>
    <xf numFmtId="1" fontId="1" fillId="2" borderId="0" xfId="0" applyNumberFormat="1" applyFont="1" applyFill="1"/>
    <xf numFmtId="164" fontId="1" fillId="2" borderId="0" xfId="0" applyNumberFormat="1" applyFont="1" applyFill="1"/>
    <xf numFmtId="0" fontId="1" fillId="3" borderId="0" xfId="0" applyFont="1" applyFill="1"/>
    <xf numFmtId="0" fontId="0" fillId="3" borderId="0" xfId="0" applyFill="1"/>
    <xf numFmtId="164" fontId="0" fillId="3" borderId="0" xfId="0" applyNumberFormat="1" applyFill="1"/>
    <xf numFmtId="1" fontId="1" fillId="3" borderId="0" xfId="0" applyNumberFormat="1" applyFont="1" applyFill="1"/>
    <xf numFmtId="164" fontId="1" fillId="3" borderId="0" xfId="0" applyNumberFormat="1" applyFont="1" applyFill="1"/>
    <xf numFmtId="10" fontId="1" fillId="3" borderId="0" xfId="0" applyNumberFormat="1" applyFont="1" applyFill="1"/>
    <xf numFmtId="165" fontId="0" fillId="2" borderId="0" xfId="0" applyNumberFormat="1" applyFill="1"/>
    <xf numFmtId="9" fontId="1" fillId="3" borderId="0" xfId="0" applyNumberFormat="1" applyFont="1" applyFill="1"/>
    <xf numFmtId="9" fontId="1" fillId="0" borderId="0" xfId="0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8" fontId="0" fillId="0" borderId="0" xfId="0" applyNumberFormat="1"/>
    <xf numFmtId="0" fontId="1" fillId="4" borderId="0" xfId="0" applyFont="1" applyFill="1"/>
    <xf numFmtId="0" fontId="0" fillId="4" borderId="0" xfId="0" applyFill="1"/>
    <xf numFmtId="0" fontId="4" fillId="0" borderId="0" xfId="0" applyFont="1"/>
    <xf numFmtId="9" fontId="0" fillId="4" borderId="0" xfId="0" applyNumberFormat="1" applyFill="1"/>
    <xf numFmtId="166" fontId="0" fillId="4" borderId="0" xfId="0" applyNumberFormat="1" applyFill="1"/>
    <xf numFmtId="0" fontId="5" fillId="0" borderId="0" xfId="0" applyFont="1"/>
    <xf numFmtId="0" fontId="6" fillId="0" borderId="0" xfId="0" applyFont="1"/>
    <xf numFmtId="0" fontId="7" fillId="0" borderId="0" xfId="1" applyFont="1"/>
    <xf numFmtId="0" fontId="3" fillId="0" borderId="0" xfId="2"/>
    <xf numFmtId="6" fontId="1" fillId="0" borderId="0" xfId="0" applyNumberFormat="1" applyFont="1"/>
  </cellXfs>
  <cellStyles count="3">
    <cellStyle name="Hyperlink" xfId="2" builtinId="8"/>
    <cellStyle name="Normal" xfId="0" builtinId="0"/>
    <cellStyle name="Normal 2" xfId="1" xr:uid="{94864171-0851-7D45-931D-AFC5A4A807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Premier League - estimated tax avoided</a:t>
            </a:r>
            <a:r>
              <a:rPr lang="en-GB" baseline="0"/>
              <a:t> </a:t>
            </a:r>
            <a:r>
              <a:rPr lang="en-GB"/>
              <a:t>by dual representation structure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£&quot;#,##0&quot;m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Summary!$B$6:$B$12</c:f>
              <c:strCache>
                <c:ptCount val="7"/>
                <c:pt idx="0">
                  <c:v>2015 (part)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Summary!$D$6:$D$12</c:f>
              <c:numCache>
                <c:formatCode>"£"#,##0</c:formatCode>
                <c:ptCount val="7"/>
                <c:pt idx="0">
                  <c:v>14.555844862222935</c:v>
                </c:pt>
                <c:pt idx="1">
                  <c:v>54.44117526018789</c:v>
                </c:pt>
                <c:pt idx="2">
                  <c:v>65.935136293968</c:v>
                </c:pt>
                <c:pt idx="3">
                  <c:v>81.450298401842346</c:v>
                </c:pt>
                <c:pt idx="4">
                  <c:v>80.796183314446751</c:v>
                </c:pt>
                <c:pt idx="5">
                  <c:v>90.997514071101165</c:v>
                </c:pt>
                <c:pt idx="6">
                  <c:v>80.730207736079137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F-0342-9121-65517DC1B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07205440"/>
        <c:axId val="445547776"/>
      </c:barChart>
      <c:catAx>
        <c:axId val="5072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547776"/>
        <c:crosses val="autoZero"/>
        <c:auto val="1"/>
        <c:lblAlgn val="ctr"/>
        <c:lblOffset val="100"/>
        <c:noMultiLvlLbl val="0"/>
      </c:catAx>
      <c:valAx>
        <c:axId val="44554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&quot;m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20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% of </a:t>
            </a:r>
            <a:r>
              <a:rPr lang="en-GB" sz="1800" b="0" i="0" u="none" strike="noStrike" baseline="0">
                <a:effectLst/>
              </a:rPr>
              <a:t>Premiership</a:t>
            </a:r>
            <a:r>
              <a:rPr lang="en-GB" sz="1800" b="0" i="0" u="none" strike="noStrike" baseline="0"/>
              <a:t> </a:t>
            </a:r>
            <a:r>
              <a:rPr lang="en-GB" sz="1800" b="0" i="0" baseline="0">
                <a:effectLst/>
              </a:rPr>
              <a:t>agent payments in 2019 using "dual representation" avoidance structure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 calculations'!$E$1</c:f>
              <c:strCache>
                <c:ptCount val="1"/>
                <c:pt idx="0">
                  <c:v>% dual rep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 calculations'!$A$2:$A$21</c:f>
              <c:strCache>
                <c:ptCount val="20"/>
                <c:pt idx="0">
                  <c:v>Bournemouth</c:v>
                </c:pt>
                <c:pt idx="1">
                  <c:v>Arsenal</c:v>
                </c:pt>
                <c:pt idx="2">
                  <c:v>Aston Villa</c:v>
                </c:pt>
                <c:pt idx="3">
                  <c:v>Brighton &amp; Hove Albion</c:v>
                </c:pt>
                <c:pt idx="4">
                  <c:v>Burnley</c:v>
                </c:pt>
                <c:pt idx="5">
                  <c:v>Chelsea</c:v>
                </c:pt>
                <c:pt idx="6">
                  <c:v>Crystal Palace</c:v>
                </c:pt>
                <c:pt idx="7">
                  <c:v>Everton</c:v>
                </c:pt>
                <c:pt idx="8">
                  <c:v>Leicester City</c:v>
                </c:pt>
                <c:pt idx="9">
                  <c:v>Liverpool</c:v>
                </c:pt>
                <c:pt idx="10">
                  <c:v>Manchester City</c:v>
                </c:pt>
                <c:pt idx="11">
                  <c:v>Manchester United</c:v>
                </c:pt>
                <c:pt idx="12">
                  <c:v>Newcastle United</c:v>
                </c:pt>
                <c:pt idx="13">
                  <c:v>Norwich City</c:v>
                </c:pt>
                <c:pt idx="14">
                  <c:v>Sheffield United</c:v>
                </c:pt>
                <c:pt idx="15">
                  <c:v>Southampton</c:v>
                </c:pt>
                <c:pt idx="16">
                  <c:v>Tottenham Hotspur</c:v>
                </c:pt>
                <c:pt idx="17">
                  <c:v>Watford</c:v>
                </c:pt>
                <c:pt idx="18">
                  <c:v>West Ham United</c:v>
                </c:pt>
                <c:pt idx="19">
                  <c:v>Wolverhampton Wanderers</c:v>
                </c:pt>
              </c:strCache>
            </c:strRef>
          </c:cat>
          <c:val>
            <c:numRef>
              <c:f>'2019 calculations'!$E$2:$E$21</c:f>
              <c:numCache>
                <c:formatCode>0%</c:formatCode>
                <c:ptCount val="20"/>
                <c:pt idx="0">
                  <c:v>0.44827586206896552</c:v>
                </c:pt>
                <c:pt idx="1">
                  <c:v>0.73684210526315785</c:v>
                </c:pt>
                <c:pt idx="2">
                  <c:v>0.78260869565217395</c:v>
                </c:pt>
                <c:pt idx="3">
                  <c:v>0.90476190476190477</c:v>
                </c:pt>
                <c:pt idx="4">
                  <c:v>0.90909090909090906</c:v>
                </c:pt>
                <c:pt idx="5">
                  <c:v>0.92592592592592593</c:v>
                </c:pt>
                <c:pt idx="6">
                  <c:v>0.58333333333333337</c:v>
                </c:pt>
                <c:pt idx="7">
                  <c:v>0.78947368421052633</c:v>
                </c:pt>
                <c:pt idx="8">
                  <c:v>1</c:v>
                </c:pt>
                <c:pt idx="9">
                  <c:v>0.2857142857142857</c:v>
                </c:pt>
                <c:pt idx="10">
                  <c:v>0.9642857142857143</c:v>
                </c:pt>
                <c:pt idx="11">
                  <c:v>0.97058823529411764</c:v>
                </c:pt>
                <c:pt idx="12">
                  <c:v>0.7142857142857143</c:v>
                </c:pt>
                <c:pt idx="13">
                  <c:v>0.92307692307692313</c:v>
                </c:pt>
                <c:pt idx="14">
                  <c:v>0.7142857142857143</c:v>
                </c:pt>
                <c:pt idx="15">
                  <c:v>0.94736842105263153</c:v>
                </c:pt>
                <c:pt idx="16">
                  <c:v>0.7142857142857143</c:v>
                </c:pt>
                <c:pt idx="17">
                  <c:v>0.77777777777777779</c:v>
                </c:pt>
                <c:pt idx="18">
                  <c:v>0.43478260869565216</c:v>
                </c:pt>
                <c:pt idx="19">
                  <c:v>0.77419354838709675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9-3345-BCBA-1FF241E34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5391504"/>
        <c:axId val="750151152"/>
      </c:barChart>
      <c:catAx>
        <c:axId val="124539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151152"/>
        <c:crosses val="autoZero"/>
        <c:auto val="1"/>
        <c:lblAlgn val="ctr"/>
        <c:lblOffset val="100"/>
        <c:noMultiLvlLbl val="0"/>
      </c:catAx>
      <c:valAx>
        <c:axId val="75015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539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/>
              <a:t>Estimated tax avoided by Premiership in 2019</a:t>
            </a:r>
            <a:r>
              <a:rPr lang="en-GB" sz="1800" baseline="0"/>
              <a:t> </a:t>
            </a:r>
            <a:r>
              <a:rPr lang="en-GB" sz="1800"/>
              <a:t>using</a:t>
            </a:r>
            <a:r>
              <a:rPr lang="en-GB" sz="1800" baseline="0"/>
              <a:t> "dual representation" avoidance structure</a:t>
            </a:r>
            <a:endParaRPr lang="en-GB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 calculations'!$E$1</c:f>
              <c:strCache>
                <c:ptCount val="1"/>
                <c:pt idx="0">
                  <c:v>% dual rep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£&quot;#,##0.0&quot;m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 calculations'!$A$2:$A$21</c:f>
              <c:strCache>
                <c:ptCount val="20"/>
                <c:pt idx="0">
                  <c:v>Bournemouth</c:v>
                </c:pt>
                <c:pt idx="1">
                  <c:v>Arsenal</c:v>
                </c:pt>
                <c:pt idx="2">
                  <c:v>Aston Villa</c:v>
                </c:pt>
                <c:pt idx="3">
                  <c:v>Brighton &amp; Hove Albion</c:v>
                </c:pt>
                <c:pt idx="4">
                  <c:v>Burnley</c:v>
                </c:pt>
                <c:pt idx="5">
                  <c:v>Chelsea</c:v>
                </c:pt>
                <c:pt idx="6">
                  <c:v>Crystal Palace</c:v>
                </c:pt>
                <c:pt idx="7">
                  <c:v>Everton</c:v>
                </c:pt>
                <c:pt idx="8">
                  <c:v>Leicester City</c:v>
                </c:pt>
                <c:pt idx="9">
                  <c:v>Liverpool</c:v>
                </c:pt>
                <c:pt idx="10">
                  <c:v>Manchester City</c:v>
                </c:pt>
                <c:pt idx="11">
                  <c:v>Manchester United</c:v>
                </c:pt>
                <c:pt idx="12">
                  <c:v>Newcastle United</c:v>
                </c:pt>
                <c:pt idx="13">
                  <c:v>Norwich City</c:v>
                </c:pt>
                <c:pt idx="14">
                  <c:v>Sheffield United</c:v>
                </c:pt>
                <c:pt idx="15">
                  <c:v>Southampton</c:v>
                </c:pt>
                <c:pt idx="16">
                  <c:v>Tottenham Hotspur</c:v>
                </c:pt>
                <c:pt idx="17">
                  <c:v>Watford</c:v>
                </c:pt>
                <c:pt idx="18">
                  <c:v>West Ham United</c:v>
                </c:pt>
                <c:pt idx="19">
                  <c:v>Wolverhampton Wanderers</c:v>
                </c:pt>
              </c:strCache>
            </c:strRef>
          </c:cat>
          <c:val>
            <c:numRef>
              <c:f>'2019 calculations'!$H$2:$H$21</c:f>
              <c:numCache>
                <c:formatCode>"£"#,##0.0</c:formatCode>
                <c:ptCount val="20"/>
                <c:pt idx="0">
                  <c:v>1.7227604966896553</c:v>
                </c:pt>
                <c:pt idx="1">
                  <c:v>4.0354372240000007</c:v>
                </c:pt>
                <c:pt idx="2">
                  <c:v>2.1160179422608696</c:v>
                </c:pt>
                <c:pt idx="3">
                  <c:v>2.5045205281904765</c:v>
                </c:pt>
                <c:pt idx="4">
                  <c:v>1.4394226181818184</c:v>
                </c:pt>
                <c:pt idx="5">
                  <c:v>9.7945075444444463</c:v>
                </c:pt>
                <c:pt idx="6">
                  <c:v>1.9217289863333336</c:v>
                </c:pt>
                <c:pt idx="7">
                  <c:v>5.4039243063157896</c:v>
                </c:pt>
                <c:pt idx="8">
                  <c:v>6.2083690000000002</c:v>
                </c:pt>
                <c:pt idx="9">
                  <c:v>3.4985004468571428</c:v>
                </c:pt>
                <c:pt idx="10">
                  <c:v>11.307621981857144</c:v>
                </c:pt>
                <c:pt idx="11">
                  <c:v>10.806922729058824</c:v>
                </c:pt>
                <c:pt idx="12">
                  <c:v>2.6001884400000002</c:v>
                </c:pt>
                <c:pt idx="13">
                  <c:v>1.8306532799999999</c:v>
                </c:pt>
                <c:pt idx="14">
                  <c:v>1.2282852399999999</c:v>
                </c:pt>
                <c:pt idx="15">
                  <c:v>2.6410239094736845</c:v>
                </c:pt>
                <c:pt idx="16">
                  <c:v>3.6068756400000002</c:v>
                </c:pt>
                <c:pt idx="17">
                  <c:v>3.1206914013333336</c:v>
                </c:pt>
                <c:pt idx="18">
                  <c:v>2.3129258208695656</c:v>
                </c:pt>
                <c:pt idx="19">
                  <c:v>2.6958057785806457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A-C44F-9AF2-07E12CCAD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5391504"/>
        <c:axId val="750151152"/>
      </c:barChart>
      <c:catAx>
        <c:axId val="124539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151152"/>
        <c:crosses val="autoZero"/>
        <c:auto val="1"/>
        <c:lblAlgn val="ctr"/>
        <c:lblOffset val="100"/>
        <c:noMultiLvlLbl val="0"/>
      </c:catAx>
      <c:valAx>
        <c:axId val="75015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539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% of Premiership agent payments in 2020 using "dual representation" avoidance structure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 calculations'!$E$1</c:f>
              <c:strCache>
                <c:ptCount val="1"/>
                <c:pt idx="0">
                  <c:v>% dual rep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calculations'!$A$2:$A$21</c:f>
              <c:strCache>
                <c:ptCount val="20"/>
                <c:pt idx="0">
                  <c:v>Chelsea</c:v>
                </c:pt>
                <c:pt idx="1">
                  <c:v>Manchester City</c:v>
                </c:pt>
                <c:pt idx="2">
                  <c:v>Manchester United</c:v>
                </c:pt>
                <c:pt idx="3">
                  <c:v>Liverpool</c:v>
                </c:pt>
                <c:pt idx="4">
                  <c:v>Arsenal</c:v>
                </c:pt>
                <c:pt idx="5">
                  <c:v>Everton</c:v>
                </c:pt>
                <c:pt idx="6">
                  <c:v>Tottenham Hotspur</c:v>
                </c:pt>
                <c:pt idx="7">
                  <c:v>Leicester City</c:v>
                </c:pt>
                <c:pt idx="8">
                  <c:v>Wolverhampton Wanderers</c:v>
                </c:pt>
                <c:pt idx="9">
                  <c:v>Newcastle United</c:v>
                </c:pt>
                <c:pt idx="10">
                  <c:v>Fulham</c:v>
                </c:pt>
                <c:pt idx="11">
                  <c:v>Brighton &amp; Hove Albion</c:v>
                </c:pt>
                <c:pt idx="12">
                  <c:v>Southampton</c:v>
                </c:pt>
                <c:pt idx="13">
                  <c:v>Aston Villa</c:v>
                </c:pt>
                <c:pt idx="14">
                  <c:v>Sheffield United</c:v>
                </c:pt>
                <c:pt idx="15">
                  <c:v>Leeds United</c:v>
                </c:pt>
                <c:pt idx="16">
                  <c:v>West Ham United</c:v>
                </c:pt>
                <c:pt idx="17">
                  <c:v>Crystal Palace</c:v>
                </c:pt>
                <c:pt idx="18">
                  <c:v>Burnley</c:v>
                </c:pt>
                <c:pt idx="19">
                  <c:v>West Bromwich Albion</c:v>
                </c:pt>
              </c:strCache>
            </c:strRef>
          </c:cat>
          <c:val>
            <c:numRef>
              <c:f>'2020 calculations'!$E$2:$E$21</c:f>
              <c:numCache>
                <c:formatCode>0%</c:formatCode>
                <c:ptCount val="20"/>
                <c:pt idx="0">
                  <c:v>0.9</c:v>
                </c:pt>
                <c:pt idx="1">
                  <c:v>1</c:v>
                </c:pt>
                <c:pt idx="2">
                  <c:v>0.8214285714285714</c:v>
                </c:pt>
                <c:pt idx="3">
                  <c:v>0.65384615384615385</c:v>
                </c:pt>
                <c:pt idx="4">
                  <c:v>0.84210526315789469</c:v>
                </c:pt>
                <c:pt idx="5">
                  <c:v>0.93333333333333335</c:v>
                </c:pt>
                <c:pt idx="6">
                  <c:v>0.73913043478260865</c:v>
                </c:pt>
                <c:pt idx="7">
                  <c:v>0.95238095238095233</c:v>
                </c:pt>
                <c:pt idx="8">
                  <c:v>0.7931034482758621</c:v>
                </c:pt>
                <c:pt idx="9">
                  <c:v>0.8</c:v>
                </c:pt>
                <c:pt idx="10">
                  <c:v>0.875</c:v>
                </c:pt>
                <c:pt idx="11">
                  <c:v>0.967741935483871</c:v>
                </c:pt>
                <c:pt idx="12">
                  <c:v>1</c:v>
                </c:pt>
                <c:pt idx="13">
                  <c:v>0.6428571428571429</c:v>
                </c:pt>
                <c:pt idx="14">
                  <c:v>0.77272727272727271</c:v>
                </c:pt>
                <c:pt idx="15">
                  <c:v>0.74193548387096775</c:v>
                </c:pt>
                <c:pt idx="16">
                  <c:v>0.5</c:v>
                </c:pt>
                <c:pt idx="17">
                  <c:v>0.6470588235294118</c:v>
                </c:pt>
                <c:pt idx="18">
                  <c:v>0.8666666666666667</c:v>
                </c:pt>
                <c:pt idx="19">
                  <c:v>0.65217391304347827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5-694F-BC39-DA3E1CB92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5391504"/>
        <c:axId val="750151152"/>
      </c:barChart>
      <c:catAx>
        <c:axId val="124539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151152"/>
        <c:crosses val="autoZero"/>
        <c:auto val="1"/>
        <c:lblAlgn val="ctr"/>
        <c:lblOffset val="100"/>
        <c:noMultiLvlLbl val="0"/>
      </c:catAx>
      <c:valAx>
        <c:axId val="75015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539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Estimated tax avoided by Premiership in 2020 using "dual representation" avoidance structure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 calculations'!$E$1</c:f>
              <c:strCache>
                <c:ptCount val="1"/>
                <c:pt idx="0">
                  <c:v>% dual rep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£&quot;#,##0.0&quot;m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calculations'!$A$2:$A$21</c:f>
              <c:strCache>
                <c:ptCount val="20"/>
                <c:pt idx="0">
                  <c:v>Chelsea</c:v>
                </c:pt>
                <c:pt idx="1">
                  <c:v>Manchester City</c:v>
                </c:pt>
                <c:pt idx="2">
                  <c:v>Manchester United</c:v>
                </c:pt>
                <c:pt idx="3">
                  <c:v>Liverpool</c:v>
                </c:pt>
                <c:pt idx="4">
                  <c:v>Arsenal</c:v>
                </c:pt>
                <c:pt idx="5">
                  <c:v>Everton</c:v>
                </c:pt>
                <c:pt idx="6">
                  <c:v>Tottenham Hotspur</c:v>
                </c:pt>
                <c:pt idx="7">
                  <c:v>Leicester City</c:v>
                </c:pt>
                <c:pt idx="8">
                  <c:v>Wolverhampton Wanderers</c:v>
                </c:pt>
                <c:pt idx="9">
                  <c:v>Newcastle United</c:v>
                </c:pt>
                <c:pt idx="10">
                  <c:v>Fulham</c:v>
                </c:pt>
                <c:pt idx="11">
                  <c:v>Brighton &amp; Hove Albion</c:v>
                </c:pt>
                <c:pt idx="12">
                  <c:v>Southampton</c:v>
                </c:pt>
                <c:pt idx="13">
                  <c:v>Aston Villa</c:v>
                </c:pt>
                <c:pt idx="14">
                  <c:v>Sheffield United</c:v>
                </c:pt>
                <c:pt idx="15">
                  <c:v>Leeds United</c:v>
                </c:pt>
                <c:pt idx="16">
                  <c:v>West Ham United</c:v>
                </c:pt>
                <c:pt idx="17">
                  <c:v>Crystal Palace</c:v>
                </c:pt>
                <c:pt idx="18">
                  <c:v>Burnley</c:v>
                </c:pt>
                <c:pt idx="19">
                  <c:v>West Bromwich Albion</c:v>
                </c:pt>
              </c:strCache>
            </c:strRef>
          </c:cat>
          <c:val>
            <c:numRef>
              <c:f>'2020 calculations'!$H$2:$H$21</c:f>
              <c:numCache>
                <c:formatCode>"£"#,##0.0</c:formatCode>
                <c:ptCount val="20"/>
                <c:pt idx="0">
                  <c:v>12.816108079200001</c:v>
                </c:pt>
                <c:pt idx="1">
                  <c:v>12.190544460000002</c:v>
                </c:pt>
                <c:pt idx="2">
                  <c:v>9.8898588950000015</c:v>
                </c:pt>
                <c:pt idx="3">
                  <c:v>5.7196146635384615</c:v>
                </c:pt>
                <c:pt idx="4">
                  <c:v>5.6007089852631582</c:v>
                </c:pt>
                <c:pt idx="5">
                  <c:v>5.3060391477333342</c:v>
                </c:pt>
                <c:pt idx="6">
                  <c:v>4.9330685059130435</c:v>
                </c:pt>
                <c:pt idx="7">
                  <c:v>4.8164564495238107</c:v>
                </c:pt>
                <c:pt idx="8">
                  <c:v>4.0367222783448282</c:v>
                </c:pt>
                <c:pt idx="9">
                  <c:v>3.6683048096000004</c:v>
                </c:pt>
                <c:pt idx="10">
                  <c:v>3.3044921945000003</c:v>
                </c:pt>
                <c:pt idx="11">
                  <c:v>2.9307090503225806</c:v>
                </c:pt>
                <c:pt idx="12">
                  <c:v>2.748878216</c:v>
                </c:pt>
                <c:pt idx="13">
                  <c:v>2.318818224857143</c:v>
                </c:pt>
                <c:pt idx="14">
                  <c:v>2.2105650738181821</c:v>
                </c:pt>
                <c:pt idx="15">
                  <c:v>2.1086674308387097</c:v>
                </c:pt>
                <c:pt idx="16">
                  <c:v>1.9572925340000003</c:v>
                </c:pt>
                <c:pt idx="17">
                  <c:v>1.7671678407058826</c:v>
                </c:pt>
                <c:pt idx="18">
                  <c:v>1.5610764693333334</c:v>
                </c:pt>
                <c:pt idx="19">
                  <c:v>1.1124207626086955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4-A141-A8A4-40B7343C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5391504"/>
        <c:axId val="750151152"/>
      </c:barChart>
      <c:catAx>
        <c:axId val="124539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151152"/>
        <c:crosses val="autoZero"/>
        <c:auto val="1"/>
        <c:lblAlgn val="ctr"/>
        <c:lblOffset val="100"/>
        <c:noMultiLvlLbl val="0"/>
      </c:catAx>
      <c:valAx>
        <c:axId val="75015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539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/>
              <a:t>% of </a:t>
            </a:r>
            <a:r>
              <a:rPr lang="en-GB" sz="1800" b="0" i="0" u="none" strike="noStrike" baseline="0">
                <a:effectLst/>
              </a:rPr>
              <a:t>Premiership</a:t>
            </a:r>
            <a:r>
              <a:rPr lang="en-GB" sz="1800"/>
              <a:t> agent</a:t>
            </a:r>
            <a:r>
              <a:rPr lang="en-GB" sz="1800" baseline="0"/>
              <a:t> </a:t>
            </a:r>
            <a:r>
              <a:rPr lang="en-GB" sz="1800"/>
              <a:t>payments in 2021 using</a:t>
            </a:r>
            <a:r>
              <a:rPr lang="en-GB" sz="1800" baseline="0"/>
              <a:t> "dual representation" avoidance structure</a:t>
            </a:r>
            <a:endParaRPr lang="en-GB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calculations'!$E$1</c:f>
              <c:strCache>
                <c:ptCount val="1"/>
                <c:pt idx="0">
                  <c:v>% dual rep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calculations'!$A$2:$A$21</c:f>
              <c:strCache>
                <c:ptCount val="20"/>
                <c:pt idx="0">
                  <c:v>Burnley</c:v>
                </c:pt>
                <c:pt idx="1">
                  <c:v>Wolverhampton Wanderers</c:v>
                </c:pt>
                <c:pt idx="2">
                  <c:v>Liverpool</c:v>
                </c:pt>
                <c:pt idx="3">
                  <c:v>Brentford</c:v>
                </c:pt>
                <c:pt idx="4">
                  <c:v>Southampton</c:v>
                </c:pt>
                <c:pt idx="5">
                  <c:v>Manchester United</c:v>
                </c:pt>
                <c:pt idx="6">
                  <c:v>Arsenal</c:v>
                </c:pt>
                <c:pt idx="7">
                  <c:v>Brighton &amp; Hove Albion</c:v>
                </c:pt>
                <c:pt idx="8">
                  <c:v>Norwich City</c:v>
                </c:pt>
                <c:pt idx="9">
                  <c:v>Leicester City</c:v>
                </c:pt>
                <c:pt idx="10">
                  <c:v>Manchester City</c:v>
                </c:pt>
                <c:pt idx="11">
                  <c:v>Everton</c:v>
                </c:pt>
                <c:pt idx="12">
                  <c:v>Tottenham Hotspur</c:v>
                </c:pt>
                <c:pt idx="13">
                  <c:v>Watford</c:v>
                </c:pt>
                <c:pt idx="14">
                  <c:v>Crystal Palace</c:v>
                </c:pt>
                <c:pt idx="15">
                  <c:v>West Ham United</c:v>
                </c:pt>
                <c:pt idx="16">
                  <c:v>Newcastle United</c:v>
                </c:pt>
                <c:pt idx="17">
                  <c:v>Chelsea</c:v>
                </c:pt>
                <c:pt idx="18">
                  <c:v>Aston Villa</c:v>
                </c:pt>
                <c:pt idx="19">
                  <c:v>Leeds United</c:v>
                </c:pt>
              </c:strCache>
            </c:strRef>
          </c:cat>
          <c:val>
            <c:numRef>
              <c:f>'2021 calculations'!$E$2:$E$21</c:f>
              <c:numCache>
                <c:formatCode>0%</c:formatCode>
                <c:ptCount val="20"/>
                <c:pt idx="0">
                  <c:v>1</c:v>
                </c:pt>
                <c:pt idx="1">
                  <c:v>0.96666666666666667</c:v>
                </c:pt>
                <c:pt idx="2">
                  <c:v>0.90909090909090906</c:v>
                </c:pt>
                <c:pt idx="3">
                  <c:v>0.88888888888888884</c:v>
                </c:pt>
                <c:pt idx="4">
                  <c:v>0.8666666666666667</c:v>
                </c:pt>
                <c:pt idx="5">
                  <c:v>0.85185185185185186</c:v>
                </c:pt>
                <c:pt idx="6">
                  <c:v>0.84210526315789469</c:v>
                </c:pt>
                <c:pt idx="7">
                  <c:v>0.8125</c:v>
                </c:pt>
                <c:pt idx="8">
                  <c:v>0.80645161290322576</c:v>
                </c:pt>
                <c:pt idx="9">
                  <c:v>0.8</c:v>
                </c:pt>
                <c:pt idx="10">
                  <c:v>0.76666666666666672</c:v>
                </c:pt>
                <c:pt idx="11">
                  <c:v>0.7407407407407407</c:v>
                </c:pt>
                <c:pt idx="12">
                  <c:v>0.66666666666666663</c:v>
                </c:pt>
                <c:pt idx="13">
                  <c:v>0.66666666666666663</c:v>
                </c:pt>
                <c:pt idx="14">
                  <c:v>0.62962962962962965</c:v>
                </c:pt>
                <c:pt idx="15">
                  <c:v>0.55555555555555558</c:v>
                </c:pt>
                <c:pt idx="16">
                  <c:v>0.54545454545454541</c:v>
                </c:pt>
                <c:pt idx="17">
                  <c:v>0.53333333333333333</c:v>
                </c:pt>
                <c:pt idx="18">
                  <c:v>0.48484848484848486</c:v>
                </c:pt>
                <c:pt idx="19">
                  <c:v>0.36842105263157893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E-5C43-A73B-1757D6D59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5391504"/>
        <c:axId val="750151152"/>
      </c:barChart>
      <c:catAx>
        <c:axId val="124539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151152"/>
        <c:crosses val="autoZero"/>
        <c:auto val="1"/>
        <c:lblAlgn val="ctr"/>
        <c:lblOffset val="100"/>
        <c:noMultiLvlLbl val="0"/>
      </c:catAx>
      <c:valAx>
        <c:axId val="75015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539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Estimated tax avoided by Premiership in 2021 using "dual representation" avoidance structure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1058820840241035"/>
          <c:y val="2.5091607417105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calculations'!$E$1</c:f>
              <c:strCache>
                <c:ptCount val="1"/>
                <c:pt idx="0">
                  <c:v>% dual rep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£&quot;#,##0.0&quot;m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calculations'!$A$2:$A$21</c:f>
              <c:strCache>
                <c:ptCount val="20"/>
                <c:pt idx="0">
                  <c:v>Burnley</c:v>
                </c:pt>
                <c:pt idx="1">
                  <c:v>Wolverhampton Wanderers</c:v>
                </c:pt>
                <c:pt idx="2">
                  <c:v>Liverpool</c:v>
                </c:pt>
                <c:pt idx="3">
                  <c:v>Brentford</c:v>
                </c:pt>
                <c:pt idx="4">
                  <c:v>Southampton</c:v>
                </c:pt>
                <c:pt idx="5">
                  <c:v>Manchester United</c:v>
                </c:pt>
                <c:pt idx="6">
                  <c:v>Arsenal</c:v>
                </c:pt>
                <c:pt idx="7">
                  <c:v>Brighton &amp; Hove Albion</c:v>
                </c:pt>
                <c:pt idx="8">
                  <c:v>Norwich City</c:v>
                </c:pt>
                <c:pt idx="9">
                  <c:v>Leicester City</c:v>
                </c:pt>
                <c:pt idx="10">
                  <c:v>Manchester City</c:v>
                </c:pt>
                <c:pt idx="11">
                  <c:v>Everton</c:v>
                </c:pt>
                <c:pt idx="12">
                  <c:v>Tottenham Hotspur</c:v>
                </c:pt>
                <c:pt idx="13">
                  <c:v>Watford</c:v>
                </c:pt>
                <c:pt idx="14">
                  <c:v>Crystal Palace</c:v>
                </c:pt>
                <c:pt idx="15">
                  <c:v>West Ham United</c:v>
                </c:pt>
                <c:pt idx="16">
                  <c:v>Newcastle United</c:v>
                </c:pt>
                <c:pt idx="17">
                  <c:v>Chelsea</c:v>
                </c:pt>
                <c:pt idx="18">
                  <c:v>Aston Villa</c:v>
                </c:pt>
                <c:pt idx="19">
                  <c:v>Leeds United</c:v>
                </c:pt>
              </c:strCache>
            </c:strRef>
          </c:cat>
          <c:val>
            <c:numRef>
              <c:f>'2021 calculations'!$H$2:$H$21</c:f>
              <c:numCache>
                <c:formatCode>"£"#,##0.0</c:formatCode>
                <c:ptCount val="20"/>
                <c:pt idx="0">
                  <c:v>2.4260947400000004</c:v>
                </c:pt>
                <c:pt idx="1">
                  <c:v>4.6703666540000004</c:v>
                </c:pt>
                <c:pt idx="2">
                  <c:v>8.1300313600000003</c:v>
                </c:pt>
                <c:pt idx="3">
                  <c:v>1.2566321244444445</c:v>
                </c:pt>
                <c:pt idx="4">
                  <c:v>1.7302752514666668</c:v>
                </c:pt>
                <c:pt idx="5">
                  <c:v>9.9927341545185193</c:v>
                </c:pt>
                <c:pt idx="6">
                  <c:v>6.3458850290526323</c:v>
                </c:pt>
                <c:pt idx="7">
                  <c:v>2.0496058017500003</c:v>
                </c:pt>
                <c:pt idx="8">
                  <c:v>2.8238446645161295</c:v>
                </c:pt>
                <c:pt idx="9">
                  <c:v>3.8934271840000005</c:v>
                </c:pt>
                <c:pt idx="10">
                  <c:v>10.855114487733335</c:v>
                </c:pt>
                <c:pt idx="11">
                  <c:v>3.4399313185185183</c:v>
                </c:pt>
                <c:pt idx="12">
                  <c:v>3.7540302159999999</c:v>
                </c:pt>
                <c:pt idx="13">
                  <c:v>3.3918318266666669</c:v>
                </c:pt>
                <c:pt idx="14">
                  <c:v>2.2551161942222224</c:v>
                </c:pt>
                <c:pt idx="15">
                  <c:v>2.364056948888889</c:v>
                </c:pt>
                <c:pt idx="16">
                  <c:v>1.7006975716363637</c:v>
                </c:pt>
                <c:pt idx="17">
                  <c:v>6.0821624704000001</c:v>
                </c:pt>
                <c:pt idx="18">
                  <c:v>1.8720241532121211</c:v>
                </c:pt>
                <c:pt idx="19">
                  <c:v>1.6963455850526317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E-5F4C-AEE3-E634B7C88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5391504"/>
        <c:axId val="750151152"/>
      </c:barChart>
      <c:catAx>
        <c:axId val="124539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151152"/>
        <c:crosses val="autoZero"/>
        <c:auto val="1"/>
        <c:lblAlgn val="ctr"/>
        <c:lblOffset val="100"/>
        <c:noMultiLvlLbl val="0"/>
      </c:catAx>
      <c:valAx>
        <c:axId val="75015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539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18</xdr:row>
      <xdr:rowOff>25400</xdr:rowOff>
    </xdr:from>
    <xdr:to>
      <xdr:col>11</xdr:col>
      <xdr:colOff>38100</xdr:colOff>
      <xdr:row>45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FD22D5-6315-B721-1D55-BC0AE42B3B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</xdr:colOff>
      <xdr:row>29</xdr:row>
      <xdr:rowOff>50800</xdr:rowOff>
    </xdr:from>
    <xdr:to>
      <xdr:col>15</xdr:col>
      <xdr:colOff>584200</xdr:colOff>
      <xdr:row>59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F1A276-3CB7-684C-B4C6-0CF6B137F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1371600</xdr:colOff>
      <xdr:row>39</xdr:row>
      <xdr:rowOff>177800</xdr:rowOff>
    </xdr:from>
    <xdr:to>
      <xdr:col>7</xdr:col>
      <xdr:colOff>800100</xdr:colOff>
      <xdr:row>71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07430B-2C8B-E344-A9AF-26DC80F95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37</xdr:row>
      <xdr:rowOff>101600</xdr:rowOff>
    </xdr:from>
    <xdr:to>
      <xdr:col>13</xdr:col>
      <xdr:colOff>685800</xdr:colOff>
      <xdr:row>67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BE9C90-7E41-8F4F-A300-DF6589F9C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6</xdr:col>
      <xdr:colOff>1231900</xdr:colOff>
      <xdr:row>80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B68CB4-E223-1742-9C7E-47A2845DD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163969</xdr:colOff>
      <xdr:row>25</xdr:row>
      <xdr:rowOff>189872</xdr:rowOff>
    </xdr:from>
    <xdr:to>
      <xdr:col>4</xdr:col>
      <xdr:colOff>1450440</xdr:colOff>
      <xdr:row>56</xdr:row>
      <xdr:rowOff>26784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E9ECFE-4EF9-1501-F513-8F46C22751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1571782</xdr:colOff>
      <xdr:row>21</xdr:row>
      <xdr:rowOff>151267</xdr:rowOff>
    </xdr:from>
    <xdr:to>
      <xdr:col>16</xdr:col>
      <xdr:colOff>276508</xdr:colOff>
      <xdr:row>51</xdr:row>
      <xdr:rowOff>189368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4D67EF0-4F5A-5046-9C00-BE9F5A32C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hefa.com/football-rules-governance/policies/intermediaries/intermediaries-transac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023B9-3817-BD45-94CD-5CADC525C0DF}">
  <sheetPr>
    <tabColor rgb="FFFF0000"/>
  </sheetPr>
  <dimension ref="B1:J24"/>
  <sheetViews>
    <sheetView workbookViewId="0">
      <selection activeCell="B33" sqref="B33"/>
    </sheetView>
  </sheetViews>
  <sheetFormatPr baseColWidth="10" defaultRowHeight="16" x14ac:dyDescent="0.2"/>
  <cols>
    <col min="2" max="2" width="29" customWidth="1"/>
    <col min="3" max="3" width="15.5" bestFit="1" customWidth="1"/>
    <col min="4" max="4" width="48.5" customWidth="1"/>
  </cols>
  <sheetData>
    <row r="1" spans="2:10" x14ac:dyDescent="0.2">
      <c r="B1" s="1" t="s">
        <v>3370</v>
      </c>
    </row>
    <row r="2" spans="2:10" x14ac:dyDescent="0.2">
      <c r="B2" t="s">
        <v>3371</v>
      </c>
    </row>
    <row r="3" spans="2:10" x14ac:dyDescent="0.2">
      <c r="B3" t="s">
        <v>3422</v>
      </c>
    </row>
    <row r="4" spans="2:10" x14ac:dyDescent="0.2">
      <c r="C4" s="19"/>
    </row>
    <row r="5" spans="2:10" x14ac:dyDescent="0.2">
      <c r="B5" t="s">
        <v>1174</v>
      </c>
      <c r="C5" t="s">
        <v>1175</v>
      </c>
      <c r="D5" t="s">
        <v>1176</v>
      </c>
      <c r="F5" t="s">
        <v>1178</v>
      </c>
    </row>
    <row r="6" spans="2:10" x14ac:dyDescent="0.2">
      <c r="B6" s="20" t="s">
        <v>1177</v>
      </c>
      <c r="C6" s="19">
        <v>46.582842999999997</v>
      </c>
      <c r="D6" s="19">
        <f>C6*(SUM($D$10:$D$12))/SUM($C$10:$C$12)</f>
        <v>14.555844862222935</v>
      </c>
      <c r="F6" t="s">
        <v>1182</v>
      </c>
      <c r="J6" s="21"/>
    </row>
    <row r="7" spans="2:10" x14ac:dyDescent="0.2">
      <c r="B7" s="20">
        <v>2016</v>
      </c>
      <c r="C7" s="19">
        <v>174.22724299999999</v>
      </c>
      <c r="D7" s="19">
        <f>C7*(SUM($D$10:$D$12))/SUM($C$10:$C$12)</f>
        <v>54.44117526018789</v>
      </c>
      <c r="F7" t="s">
        <v>1182</v>
      </c>
    </row>
    <row r="8" spans="2:10" x14ac:dyDescent="0.2">
      <c r="B8" s="20">
        <v>2017</v>
      </c>
      <c r="C8" s="19">
        <v>211.01118700000001</v>
      </c>
      <c r="D8" s="19">
        <f>C8*(SUM($D$10:$D$12))/SUM($C$10:$C$12)</f>
        <v>65.935136293968</v>
      </c>
      <c r="F8" t="s">
        <v>1182</v>
      </c>
    </row>
    <row r="9" spans="2:10" x14ac:dyDescent="0.2">
      <c r="B9" s="20">
        <v>2018</v>
      </c>
      <c r="C9" s="19">
        <v>260.66411799999997</v>
      </c>
      <c r="D9" s="19">
        <f>C9*(SUM($D$10:$D$12))/SUM($C$10:$C$12)</f>
        <v>81.450298401842346</v>
      </c>
      <c r="F9" t="s">
        <v>1182</v>
      </c>
    </row>
    <row r="10" spans="2:10" x14ac:dyDescent="0.2">
      <c r="B10" s="20">
        <v>2019</v>
      </c>
      <c r="C10" s="19">
        <f>'2019 calculations'!B23/1000000</f>
        <v>263.36885999999998</v>
      </c>
      <c r="D10" s="19">
        <f>'2019 calculations'!H23</f>
        <v>80.796183314446751</v>
      </c>
      <c r="F10" t="s">
        <v>1179</v>
      </c>
      <c r="J10" s="21"/>
    </row>
    <row r="11" spans="2:10" x14ac:dyDescent="0.2">
      <c r="B11" s="20">
        <v>2020</v>
      </c>
      <c r="C11" s="19">
        <f>'2020 calculations'!B23/1000000</f>
        <v>272.22022299999998</v>
      </c>
      <c r="D11" s="19">
        <f>'2020 calculations'!H23</f>
        <v>90.997514071101165</v>
      </c>
      <c r="F11" t="s">
        <v>1180</v>
      </c>
      <c r="J11" s="21"/>
    </row>
    <row r="12" spans="2:10" x14ac:dyDescent="0.2">
      <c r="B12" s="20">
        <v>2021</v>
      </c>
      <c r="C12" s="19">
        <f>'2021 calculations'!B23/1000000</f>
        <v>272.55922700000002</v>
      </c>
      <c r="D12" s="19">
        <f>'2021 calculations'!H23</f>
        <v>80.730207736079137</v>
      </c>
      <c r="F12" t="s">
        <v>1181</v>
      </c>
      <c r="J12" s="21"/>
    </row>
    <row r="14" spans="2:10" x14ac:dyDescent="0.2">
      <c r="B14" s="1" t="s">
        <v>608</v>
      </c>
      <c r="C14" s="31">
        <f>SUM(C6:C12)</f>
        <v>1500.633701</v>
      </c>
      <c r="D14" s="31">
        <f>SUM(D6:D12)</f>
        <v>468.90635993984824</v>
      </c>
    </row>
    <row r="21" spans="2:3" x14ac:dyDescent="0.2">
      <c r="B21" t="s">
        <v>1173</v>
      </c>
    </row>
    <row r="22" spans="2:3" x14ac:dyDescent="0.2">
      <c r="B22">
        <v>2021</v>
      </c>
      <c r="C22" s="2">
        <f>'2021 calculations'!E23</f>
        <v>0.72608695652173916</v>
      </c>
    </row>
    <row r="23" spans="2:3" x14ac:dyDescent="0.2">
      <c r="B23">
        <v>2020</v>
      </c>
      <c r="C23" s="2">
        <f>'2020 calculations'!E23</f>
        <v>0.80865603644646922</v>
      </c>
    </row>
    <row r="24" spans="2:3" x14ac:dyDescent="0.2">
      <c r="B24">
        <v>2019</v>
      </c>
      <c r="C24" s="2">
        <f>'2019 calculations'!E23</f>
        <v>0.78125</v>
      </c>
    </row>
  </sheetData>
  <autoFilter ref="B5:D12" xr:uid="{525023B9-3817-BD45-94CD-5CADC525C0DF}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A91B-35C9-834C-AF01-F9B2B0979E0D}">
  <sheetPr>
    <tabColor rgb="FF0070C0"/>
  </sheetPr>
  <dimension ref="A1:G28"/>
  <sheetViews>
    <sheetView workbookViewId="0">
      <selection activeCell="E3" sqref="E3"/>
    </sheetView>
  </sheetViews>
  <sheetFormatPr baseColWidth="10" defaultRowHeight="16" x14ac:dyDescent="0.2"/>
  <cols>
    <col min="1" max="1" width="28.6640625" customWidth="1"/>
    <col min="2" max="2" width="3.6640625" customWidth="1"/>
    <col min="3" max="3" width="44.83203125" customWidth="1"/>
    <col min="4" max="4" width="5" customWidth="1"/>
  </cols>
  <sheetData>
    <row r="1" spans="1:7" ht="31" x14ac:dyDescent="0.35">
      <c r="A1" s="24" t="s">
        <v>2121</v>
      </c>
    </row>
    <row r="3" spans="1:7" x14ac:dyDescent="0.2">
      <c r="A3" s="22" t="s">
        <v>2120</v>
      </c>
      <c r="C3" s="1" t="s">
        <v>2122</v>
      </c>
      <c r="E3" s="1" t="s">
        <v>612</v>
      </c>
    </row>
    <row r="4" spans="1:7" x14ac:dyDescent="0.2">
      <c r="A4" s="23" t="s">
        <v>19</v>
      </c>
      <c r="C4" s="25">
        <v>0.5</v>
      </c>
      <c r="E4" t="s">
        <v>1</v>
      </c>
      <c r="G4" s="2">
        <v>0.45</v>
      </c>
    </row>
    <row r="5" spans="1:7" x14ac:dyDescent="0.2">
      <c r="A5" s="23" t="s">
        <v>88</v>
      </c>
      <c r="E5" t="s">
        <v>2</v>
      </c>
      <c r="G5" s="3">
        <v>0.02</v>
      </c>
    </row>
    <row r="6" spans="1:7" x14ac:dyDescent="0.2">
      <c r="A6" s="23" t="s">
        <v>97</v>
      </c>
      <c r="E6" t="s">
        <v>0</v>
      </c>
      <c r="G6" s="3">
        <v>0.13800000000000001</v>
      </c>
    </row>
    <row r="7" spans="1:7" x14ac:dyDescent="0.2">
      <c r="A7" s="23" t="s">
        <v>1202</v>
      </c>
      <c r="E7" t="s">
        <v>3</v>
      </c>
      <c r="G7" s="2">
        <v>0.2</v>
      </c>
    </row>
    <row r="8" spans="1:7" x14ac:dyDescent="0.2">
      <c r="A8" s="23" t="s">
        <v>2815</v>
      </c>
      <c r="G8" s="26">
        <f>SUM(G4:G7)</f>
        <v>0.80800000000000005</v>
      </c>
    </row>
    <row r="9" spans="1:7" x14ac:dyDescent="0.2">
      <c r="A9" s="23" t="s">
        <v>1193</v>
      </c>
    </row>
    <row r="10" spans="1:7" x14ac:dyDescent="0.2">
      <c r="A10" s="23" t="s">
        <v>640</v>
      </c>
    </row>
    <row r="11" spans="1:7" x14ac:dyDescent="0.2">
      <c r="A11" s="23" t="s">
        <v>654</v>
      </c>
    </row>
    <row r="12" spans="1:7" x14ac:dyDescent="0.2">
      <c r="A12" s="23"/>
    </row>
    <row r="14" spans="1:7" x14ac:dyDescent="0.2">
      <c r="A14" s="23" t="s">
        <v>3429</v>
      </c>
    </row>
    <row r="28" spans="1:2" x14ac:dyDescent="0.2">
      <c r="A28" t="s">
        <v>2126</v>
      </c>
      <c r="B28" s="30" t="s">
        <v>611</v>
      </c>
    </row>
  </sheetData>
  <hyperlinks>
    <hyperlink ref="B28" r:id="rId1" xr:uid="{EF5804A0-D046-3147-82CD-2D6C7B78AF9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EF08-F928-3C4A-941B-6852E272E9E4}">
  <sheetPr>
    <tabColor theme="9" tint="0.59999389629810485"/>
  </sheetPr>
  <dimension ref="A1:H59"/>
  <sheetViews>
    <sheetView workbookViewId="0">
      <selection activeCell="C31" sqref="C31"/>
    </sheetView>
  </sheetViews>
  <sheetFormatPr baseColWidth="10" defaultRowHeight="16" x14ac:dyDescent="0.2"/>
  <cols>
    <col min="1" max="1" width="45.83203125" customWidth="1"/>
    <col min="2" max="2" width="14.83203125" bestFit="1" customWidth="1"/>
    <col min="3" max="3" width="29" customWidth="1"/>
    <col min="4" max="4" width="23.5" customWidth="1"/>
    <col min="5" max="5" width="10.83203125" style="2"/>
    <col min="6" max="6" width="10.83203125" style="3"/>
    <col min="7" max="7" width="23.6640625" customWidth="1"/>
    <col min="8" max="8" width="24.1640625" customWidth="1"/>
  </cols>
  <sheetData>
    <row r="1" spans="1:8" x14ac:dyDescent="0.2">
      <c r="A1" s="10" t="s">
        <v>48</v>
      </c>
      <c r="B1" s="10" t="s">
        <v>607</v>
      </c>
      <c r="C1" s="10" t="s">
        <v>3423</v>
      </c>
      <c r="D1" s="5" t="s">
        <v>3424</v>
      </c>
      <c r="E1" s="17" t="s">
        <v>3425</v>
      </c>
      <c r="F1" s="15" t="s">
        <v>3426</v>
      </c>
      <c r="G1" s="5" t="s">
        <v>3427</v>
      </c>
      <c r="H1" s="5" t="s">
        <v>3428</v>
      </c>
    </row>
    <row r="2" spans="1:8" x14ac:dyDescent="0.2">
      <c r="A2" s="11" t="s">
        <v>1171</v>
      </c>
      <c r="B2" s="12">
        <v>9512577</v>
      </c>
      <c r="C2" s="11">
        <f>COUNTIFS('2019 transaction data'!$A$2:$A$1027,A2,'2019 transaction data'!$I$2:$I$1027,TRUE)</f>
        <v>29</v>
      </c>
      <c r="D2" s="6">
        <f>COUNTIFS('2019 transaction data'!$A$2:$A$1027,A2,'2019 transaction data'!$I$2:$I$1027,TRUE,'2019 transaction data'!$G$2:$G$1027,"Player, Club")</f>
        <v>13</v>
      </c>
      <c r="E2" s="2">
        <f t="shared" ref="E2:E21" si="0">D2/C2</f>
        <v>0.44827586206896552</v>
      </c>
      <c r="F2" s="3">
        <f t="shared" ref="F2:F21" si="1">1-E2</f>
        <v>0.55172413793103448</v>
      </c>
      <c r="G2" s="7">
        <f t="shared" ref="G2:G21" si="2">B2*D2/C2</f>
        <v>4264258.6551724141</v>
      </c>
      <c r="H2" s="16">
        <f t="shared" ref="H2:H21" si="3">$B$34*G2*0.5/1000000</f>
        <v>1.7227604966896553</v>
      </c>
    </row>
    <row r="3" spans="1:8" x14ac:dyDescent="0.2">
      <c r="A3" s="11" t="s">
        <v>4</v>
      </c>
      <c r="B3" s="12">
        <v>13556101</v>
      </c>
      <c r="C3" s="11">
        <f>COUNTIFS('2019 transaction data'!$A$2:$A$1027,A3,'2019 transaction data'!$I$2:$I$1027,TRUE)</f>
        <v>19</v>
      </c>
      <c r="D3" s="6">
        <f>COUNTIFS('2019 transaction data'!$A$2:$A$1027,A3,'2019 transaction data'!$I$2:$I$1027,TRUE,'2019 transaction data'!$G$2:$G$1027,"Player, Club")</f>
        <v>14</v>
      </c>
      <c r="E3" s="2">
        <f t="shared" si="0"/>
        <v>0.73684210526315785</v>
      </c>
      <c r="F3" s="3">
        <f t="shared" si="1"/>
        <v>0.26315789473684215</v>
      </c>
      <c r="G3" s="7">
        <f t="shared" si="2"/>
        <v>9988706</v>
      </c>
      <c r="H3" s="16">
        <f t="shared" si="3"/>
        <v>4.0354372240000007</v>
      </c>
    </row>
    <row r="4" spans="1:8" x14ac:dyDescent="0.2">
      <c r="A4" s="11" t="s">
        <v>56</v>
      </c>
      <c r="B4" s="12">
        <v>6692576</v>
      </c>
      <c r="C4" s="11">
        <f>COUNTIFS('2019 transaction data'!$A$2:$A$1027,A4,'2019 transaction data'!$I$2:$I$1027,TRUE)</f>
        <v>23</v>
      </c>
      <c r="D4" s="6">
        <f>COUNTIFS('2019 transaction data'!$A$2:$A$1027,A4,'2019 transaction data'!$I$2:$I$1027,TRUE,'2019 transaction data'!$G$2:$G$1027,"Player, Club")</f>
        <v>18</v>
      </c>
      <c r="E4" s="2">
        <f t="shared" si="0"/>
        <v>0.78260869565217395</v>
      </c>
      <c r="F4" s="3">
        <f t="shared" si="1"/>
        <v>0.21739130434782605</v>
      </c>
      <c r="G4" s="7">
        <f t="shared" si="2"/>
        <v>5237668.1739130439</v>
      </c>
      <c r="H4" s="16">
        <f t="shared" si="3"/>
        <v>2.1160179422608696</v>
      </c>
    </row>
    <row r="5" spans="1:8" x14ac:dyDescent="0.2">
      <c r="A5" s="11" t="s">
        <v>138</v>
      </c>
      <c r="B5" s="12">
        <v>6851867</v>
      </c>
      <c r="C5" s="11">
        <f>COUNTIFS('2019 transaction data'!$A$2:$A$1027,A5,'2019 transaction data'!$I$2:$I$1027,TRUE)</f>
        <v>21</v>
      </c>
      <c r="D5" s="6">
        <f>COUNTIFS('2019 transaction data'!$A$2:$A$1027,A5,'2019 transaction data'!$I$2:$I$1027,TRUE,'2019 transaction data'!$G$2:$G$1027,"Player, Club")</f>
        <v>19</v>
      </c>
      <c r="E5" s="2">
        <f t="shared" si="0"/>
        <v>0.90476190476190477</v>
      </c>
      <c r="F5" s="3">
        <f t="shared" si="1"/>
        <v>9.5238095238095233E-2</v>
      </c>
      <c r="G5" s="7">
        <f t="shared" si="2"/>
        <v>6199308.2380952379</v>
      </c>
      <c r="H5" s="16">
        <f t="shared" si="3"/>
        <v>2.5045205281904765</v>
      </c>
    </row>
    <row r="6" spans="1:8" x14ac:dyDescent="0.2">
      <c r="A6" s="11" t="s">
        <v>191</v>
      </c>
      <c r="B6" s="12">
        <v>3919220</v>
      </c>
      <c r="C6" s="11">
        <f>COUNTIFS('2019 transaction data'!$A$2:$A$1027,A6,'2019 transaction data'!$I$2:$I$1027,TRUE)</f>
        <v>11</v>
      </c>
      <c r="D6" s="6">
        <f>COUNTIFS('2019 transaction data'!$A$2:$A$1027,A6,'2019 transaction data'!$I$2:$I$1027,TRUE,'2019 transaction data'!$G$2:$G$1027,"Player, Club")</f>
        <v>10</v>
      </c>
      <c r="E6" s="2">
        <f t="shared" si="0"/>
        <v>0.90909090909090906</v>
      </c>
      <c r="F6" s="3">
        <f t="shared" si="1"/>
        <v>9.0909090909090939E-2</v>
      </c>
      <c r="G6" s="7">
        <f t="shared" si="2"/>
        <v>3562927.2727272729</v>
      </c>
      <c r="H6" s="16">
        <f t="shared" si="3"/>
        <v>1.4394226181818184</v>
      </c>
    </row>
    <row r="7" spans="1:8" x14ac:dyDescent="0.2">
      <c r="A7" s="11" t="s">
        <v>200</v>
      </c>
      <c r="B7" s="12">
        <v>26183337</v>
      </c>
      <c r="C7" s="11">
        <f>COUNTIFS('2019 transaction data'!$A$2:$A$1027,A7,'2019 transaction data'!$I$2:$I$1027,TRUE)</f>
        <v>27</v>
      </c>
      <c r="D7" s="6">
        <f>COUNTIFS('2019 transaction data'!$A$2:$A$1027,A7,'2019 transaction data'!$I$2:$I$1027,TRUE,'2019 transaction data'!$G$2:$G$1027,"Player, Club")</f>
        <v>25</v>
      </c>
      <c r="E7" s="2">
        <f t="shared" si="0"/>
        <v>0.92592592592592593</v>
      </c>
      <c r="F7" s="3">
        <f t="shared" si="1"/>
        <v>7.407407407407407E-2</v>
      </c>
      <c r="G7" s="7">
        <f t="shared" si="2"/>
        <v>24243830.555555556</v>
      </c>
      <c r="H7" s="16">
        <f t="shared" si="3"/>
        <v>9.7945075444444463</v>
      </c>
    </row>
    <row r="8" spans="1:8" x14ac:dyDescent="0.2">
      <c r="A8" s="11" t="s">
        <v>223</v>
      </c>
      <c r="B8" s="12">
        <v>8154437</v>
      </c>
      <c r="C8" s="11">
        <f>COUNTIFS('2019 transaction data'!$A$2:$A$1027,A8,'2019 transaction data'!$I$2:$I$1027,TRUE)</f>
        <v>12</v>
      </c>
      <c r="D8" s="6">
        <f>COUNTIFS('2019 transaction data'!$A$2:$A$1027,A8,'2019 transaction data'!$I$2:$I$1027,TRUE,'2019 transaction data'!$G$2:$G$1027,"Player, Club")</f>
        <v>7</v>
      </c>
      <c r="E8" s="2">
        <f t="shared" si="0"/>
        <v>0.58333333333333337</v>
      </c>
      <c r="F8" s="3">
        <f t="shared" si="1"/>
        <v>0.41666666666666663</v>
      </c>
      <c r="G8" s="7">
        <f t="shared" si="2"/>
        <v>4756754.916666667</v>
      </c>
      <c r="H8" s="16">
        <f t="shared" si="3"/>
        <v>1.9217289863333336</v>
      </c>
    </row>
    <row r="9" spans="1:8" x14ac:dyDescent="0.2">
      <c r="A9" s="11" t="s">
        <v>257</v>
      </c>
      <c r="B9" s="12">
        <v>16942997</v>
      </c>
      <c r="C9" s="11">
        <f>COUNTIFS('2019 transaction data'!$A$2:$A$1027,A9,'2019 transaction data'!$I$2:$I$1027,TRUE)</f>
        <v>19</v>
      </c>
      <c r="D9" s="6">
        <f>COUNTIFS('2019 transaction data'!$A$2:$A$1027,A9,'2019 transaction data'!$I$2:$I$1027,TRUE,'2019 transaction data'!$G$2:$G$1027,"Player, Club")</f>
        <v>15</v>
      </c>
      <c r="E9" s="2">
        <f t="shared" si="0"/>
        <v>0.78947368421052633</v>
      </c>
      <c r="F9" s="3">
        <f t="shared" si="1"/>
        <v>0.21052631578947367</v>
      </c>
      <c r="G9" s="7">
        <f t="shared" si="2"/>
        <v>13376050.263157895</v>
      </c>
      <c r="H9" s="16">
        <f t="shared" si="3"/>
        <v>5.4039243063157896</v>
      </c>
    </row>
    <row r="10" spans="1:8" x14ac:dyDescent="0.2">
      <c r="A10" s="11" t="s">
        <v>326</v>
      </c>
      <c r="B10" s="12">
        <v>15367250</v>
      </c>
      <c r="C10" s="11">
        <f>COUNTIFS('2019 transaction data'!$A$2:$A$1027,A10,'2019 transaction data'!$I$2:$I$1027,TRUE)</f>
        <v>18</v>
      </c>
      <c r="D10" s="6">
        <f>COUNTIFS('2019 transaction data'!$A$2:$A$1027,A10,'2019 transaction data'!$I$2:$I$1027,TRUE,'2019 transaction data'!$G$2:$G$1027,"Player, Club")</f>
        <v>18</v>
      </c>
      <c r="E10" s="2">
        <f t="shared" si="0"/>
        <v>1</v>
      </c>
      <c r="F10" s="3">
        <f t="shared" si="1"/>
        <v>0</v>
      </c>
      <c r="G10" s="7">
        <f t="shared" si="2"/>
        <v>15367250</v>
      </c>
      <c r="H10" s="16">
        <f t="shared" si="3"/>
        <v>6.2083690000000002</v>
      </c>
    </row>
    <row r="11" spans="1:8" x14ac:dyDescent="0.2">
      <c r="A11" s="11" t="s">
        <v>347</v>
      </c>
      <c r="B11" s="12">
        <v>30308791</v>
      </c>
      <c r="C11" s="11">
        <f>COUNTIFS('2019 transaction data'!$A$2:$A$1027,A11,'2019 transaction data'!$I$2:$I$1027,TRUE)</f>
        <v>14</v>
      </c>
      <c r="D11" s="6">
        <f>COUNTIFS('2019 transaction data'!$A$2:$A$1027,A11,'2019 transaction data'!$I$2:$I$1027,TRUE,'2019 transaction data'!$G$2:$G$1027,"Player, Club")</f>
        <v>4</v>
      </c>
      <c r="E11" s="2">
        <f t="shared" si="0"/>
        <v>0.2857142857142857</v>
      </c>
      <c r="F11" s="3">
        <f t="shared" si="1"/>
        <v>0.7142857142857143</v>
      </c>
      <c r="G11" s="7">
        <f t="shared" si="2"/>
        <v>8659654.5714285709</v>
      </c>
      <c r="H11" s="16">
        <f t="shared" si="3"/>
        <v>3.4985004468571428</v>
      </c>
    </row>
    <row r="12" spans="1:8" x14ac:dyDescent="0.2">
      <c r="A12" s="11" t="s">
        <v>363</v>
      </c>
      <c r="B12" s="12">
        <v>29025799</v>
      </c>
      <c r="C12" s="11">
        <f>COUNTIFS('2019 transaction data'!$A$2:$A$1027,A12,'2019 transaction data'!$I$2:$I$1027,TRUE)</f>
        <v>28</v>
      </c>
      <c r="D12" s="6">
        <f>COUNTIFS('2019 transaction data'!$A$2:$A$1027,A12,'2019 transaction data'!$I$2:$I$1027,TRUE,'2019 transaction data'!$G$2:$G$1027,"Player, Club")</f>
        <v>27</v>
      </c>
      <c r="E12" s="2">
        <f t="shared" si="0"/>
        <v>0.9642857142857143</v>
      </c>
      <c r="F12" s="3">
        <f t="shared" si="1"/>
        <v>3.5714285714285698E-2</v>
      </c>
      <c r="G12" s="7">
        <f t="shared" si="2"/>
        <v>27989163.321428571</v>
      </c>
      <c r="H12" s="16">
        <f t="shared" si="3"/>
        <v>11.307621981857144</v>
      </c>
    </row>
    <row r="13" spans="1:8" x14ac:dyDescent="0.2">
      <c r="A13" s="11" t="s">
        <v>404</v>
      </c>
      <c r="B13" s="12">
        <v>27560409</v>
      </c>
      <c r="C13" s="11">
        <f>COUNTIFS('2019 transaction data'!$A$2:$A$1027,A13,'2019 transaction data'!$I$2:$I$1027,TRUE)</f>
        <v>34</v>
      </c>
      <c r="D13" s="6">
        <f>COUNTIFS('2019 transaction data'!$A$2:$A$1027,A13,'2019 transaction data'!$I$2:$I$1027,TRUE,'2019 transaction data'!$G$2:$G$1027,"Player, Club")</f>
        <v>33</v>
      </c>
      <c r="E13" s="2">
        <f t="shared" si="0"/>
        <v>0.97058823529411764</v>
      </c>
      <c r="F13" s="3">
        <f t="shared" si="1"/>
        <v>2.9411764705882359E-2</v>
      </c>
      <c r="G13" s="7">
        <f t="shared" si="2"/>
        <v>26749808.735294119</v>
      </c>
      <c r="H13" s="16">
        <f t="shared" si="3"/>
        <v>10.806922729058824</v>
      </c>
    </row>
    <row r="14" spans="1:8" x14ac:dyDescent="0.2">
      <c r="A14" s="11" t="s">
        <v>417</v>
      </c>
      <c r="B14" s="12">
        <v>9010554</v>
      </c>
      <c r="C14" s="11">
        <f>COUNTIFS('2019 transaction data'!$A$2:$A$1027,A14,'2019 transaction data'!$I$2:$I$1027,TRUE)</f>
        <v>21</v>
      </c>
      <c r="D14" s="6">
        <f>COUNTIFS('2019 transaction data'!$A$2:$A$1027,A14,'2019 transaction data'!$I$2:$I$1027,TRUE,'2019 transaction data'!$G$2:$G$1027,"Player, Club")</f>
        <v>15</v>
      </c>
      <c r="E14" s="2">
        <f t="shared" si="0"/>
        <v>0.7142857142857143</v>
      </c>
      <c r="F14" s="3">
        <f t="shared" si="1"/>
        <v>0.2857142857142857</v>
      </c>
      <c r="G14" s="7">
        <f t="shared" si="2"/>
        <v>6436110</v>
      </c>
      <c r="H14" s="16">
        <f t="shared" si="3"/>
        <v>2.6001884400000002</v>
      </c>
    </row>
    <row r="15" spans="1:8" x14ac:dyDescent="0.2">
      <c r="A15" s="11" t="s">
        <v>444</v>
      </c>
      <c r="B15" s="12">
        <v>4908930</v>
      </c>
      <c r="C15" s="11">
        <f>COUNTIFS('2019 transaction data'!$A$2:$A$1027,A15,'2019 transaction data'!$I$2:$I$1027,TRUE)</f>
        <v>39</v>
      </c>
      <c r="D15" s="6">
        <f>COUNTIFS('2019 transaction data'!$A$2:$A$1027,A15,'2019 transaction data'!$I$2:$I$1027,TRUE,'2019 transaction data'!$G$2:$G$1027,"Player, Club")</f>
        <v>36</v>
      </c>
      <c r="E15" s="2">
        <f t="shared" si="0"/>
        <v>0.92307692307692313</v>
      </c>
      <c r="F15" s="3">
        <f t="shared" si="1"/>
        <v>7.6923076923076872E-2</v>
      </c>
      <c r="G15" s="7">
        <f t="shared" si="2"/>
        <v>4531320</v>
      </c>
      <c r="H15" s="16">
        <f t="shared" si="3"/>
        <v>1.8306532799999999</v>
      </c>
    </row>
    <row r="16" spans="1:8" x14ac:dyDescent="0.2">
      <c r="A16" s="11" t="s">
        <v>615</v>
      </c>
      <c r="B16" s="12">
        <v>4256434</v>
      </c>
      <c r="C16" s="11">
        <f>COUNTIFS('2019 transaction data'!$A$2:$A$1027,A16,'2019 transaction data'!$I$2:$I$1027,TRUE)</f>
        <v>21</v>
      </c>
      <c r="D16" s="6">
        <f>COUNTIFS('2019 transaction data'!$A$2:$A$1027,A16,'2019 transaction data'!$I$2:$I$1027,TRUE,'2019 transaction data'!$G$2:$G$1027,"Player, Club")</f>
        <v>15</v>
      </c>
      <c r="E16" s="2">
        <f t="shared" si="0"/>
        <v>0.7142857142857143</v>
      </c>
      <c r="F16" s="3">
        <f t="shared" si="1"/>
        <v>0.2857142857142857</v>
      </c>
      <c r="G16" s="7">
        <f t="shared" si="2"/>
        <v>3040310</v>
      </c>
      <c r="H16" s="16">
        <f t="shared" si="3"/>
        <v>1.2282852399999999</v>
      </c>
    </row>
    <row r="17" spans="1:8" x14ac:dyDescent="0.2">
      <c r="A17" s="11" t="s">
        <v>481</v>
      </c>
      <c r="B17" s="12">
        <v>6900365</v>
      </c>
      <c r="C17" s="11">
        <f>COUNTIFS('2019 transaction data'!$A$2:$A$1027,A17,'2019 transaction data'!$I$2:$I$1027,TRUE)</f>
        <v>19</v>
      </c>
      <c r="D17" s="6">
        <f>COUNTIFS('2019 transaction data'!$A$2:$A$1027,A17,'2019 transaction data'!$I$2:$I$1027,TRUE,'2019 transaction data'!$G$2:$G$1027,"Player, Club")</f>
        <v>18</v>
      </c>
      <c r="E17" s="2">
        <f t="shared" si="0"/>
        <v>0.94736842105263153</v>
      </c>
      <c r="F17" s="3">
        <f t="shared" si="1"/>
        <v>5.2631578947368474E-2</v>
      </c>
      <c r="G17" s="7">
        <f t="shared" si="2"/>
        <v>6537187.8947368423</v>
      </c>
      <c r="H17" s="16">
        <f t="shared" si="3"/>
        <v>2.6410239094736845</v>
      </c>
    </row>
    <row r="18" spans="1:8" x14ac:dyDescent="0.2">
      <c r="A18" s="11" t="s">
        <v>496</v>
      </c>
      <c r="B18" s="12">
        <v>12499074</v>
      </c>
      <c r="C18" s="11">
        <f>COUNTIFS('2019 transaction data'!$A$2:$A$1027,A18,'2019 transaction data'!$I$2:$I$1027,TRUE)</f>
        <v>21</v>
      </c>
      <c r="D18" s="6">
        <f>COUNTIFS('2019 transaction data'!$A$2:$A$1027,A18,'2019 transaction data'!$I$2:$I$1027,TRUE,'2019 transaction data'!$G$2:$G$1027,"Player, Club")</f>
        <v>15</v>
      </c>
      <c r="E18" s="2">
        <f t="shared" si="0"/>
        <v>0.7142857142857143</v>
      </c>
      <c r="F18" s="3">
        <f t="shared" si="1"/>
        <v>0.2857142857142857</v>
      </c>
      <c r="G18" s="7">
        <f t="shared" si="2"/>
        <v>8927910</v>
      </c>
      <c r="H18" s="16">
        <f t="shared" si="3"/>
        <v>3.6068756400000002</v>
      </c>
    </row>
    <row r="19" spans="1:8" x14ac:dyDescent="0.2">
      <c r="A19" s="11" t="s">
        <v>518</v>
      </c>
      <c r="B19" s="12">
        <v>9931479</v>
      </c>
      <c r="C19" s="11">
        <f>COUNTIFS('2019 transaction data'!$A$2:$A$1027,A19,'2019 transaction data'!$I$2:$I$1027,TRUE)</f>
        <v>18</v>
      </c>
      <c r="D19" s="6">
        <f>COUNTIFS('2019 transaction data'!$A$2:$A$1027,A19,'2019 transaction data'!$I$2:$I$1027,TRUE,'2019 transaction data'!$G$2:$G$1027,"Player, Club")</f>
        <v>14</v>
      </c>
      <c r="E19" s="2">
        <f t="shared" si="0"/>
        <v>0.77777777777777779</v>
      </c>
      <c r="F19" s="3">
        <f t="shared" si="1"/>
        <v>0.22222222222222221</v>
      </c>
      <c r="G19" s="7">
        <f t="shared" si="2"/>
        <v>7724483.666666667</v>
      </c>
      <c r="H19" s="16">
        <f t="shared" si="3"/>
        <v>3.1206914013333336</v>
      </c>
    </row>
    <row r="20" spans="1:8" x14ac:dyDescent="0.2">
      <c r="A20" s="11" t="s">
        <v>547</v>
      </c>
      <c r="B20" s="12">
        <v>13167647</v>
      </c>
      <c r="C20" s="11">
        <f>COUNTIFS('2019 transaction data'!$A$2:$A$1027,A20,'2019 transaction data'!$I$2:$I$1027,TRUE)</f>
        <v>23</v>
      </c>
      <c r="D20" s="6">
        <f>COUNTIFS('2019 transaction data'!$A$2:$A$1027,A20,'2019 transaction data'!$I$2:$I$1027,TRUE,'2019 transaction data'!$G$2:$G$1027,"Player, Club")</f>
        <v>10</v>
      </c>
      <c r="E20" s="2">
        <f t="shared" si="0"/>
        <v>0.43478260869565216</v>
      </c>
      <c r="F20" s="3">
        <f t="shared" si="1"/>
        <v>0.56521739130434789</v>
      </c>
      <c r="G20" s="7">
        <f t="shared" si="2"/>
        <v>5725063.9130434785</v>
      </c>
      <c r="H20" s="16">
        <f t="shared" si="3"/>
        <v>2.3129258208695656</v>
      </c>
    </row>
    <row r="21" spans="1:8" s="1" customFormat="1" x14ac:dyDescent="0.2">
      <c r="A21" s="11" t="s">
        <v>572</v>
      </c>
      <c r="B21" s="12">
        <v>8619016</v>
      </c>
      <c r="C21" s="11">
        <f>COUNTIFS('2019 transaction data'!$A$2:$A$1027,A21,'2019 transaction data'!$I$2:$I$1027,TRUE)</f>
        <v>31</v>
      </c>
      <c r="D21" s="6">
        <f>COUNTIFS('2019 transaction data'!$A$2:$A$1027,A21,'2019 transaction data'!$I$2:$I$1027,TRUE,'2019 transaction data'!$G$2:$G$1027,"Player, Club")</f>
        <v>24</v>
      </c>
      <c r="E21" s="2">
        <f t="shared" si="0"/>
        <v>0.77419354838709675</v>
      </c>
      <c r="F21" s="3">
        <f t="shared" si="1"/>
        <v>0.22580645161290325</v>
      </c>
      <c r="G21" s="7">
        <f t="shared" si="2"/>
        <v>6672786.5806451617</v>
      </c>
      <c r="H21" s="16">
        <f t="shared" si="3"/>
        <v>2.6958057785806457</v>
      </c>
    </row>
    <row r="22" spans="1:8" s="1" customFormat="1" x14ac:dyDescent="0.2">
      <c r="A22" s="11"/>
      <c r="B22" s="12"/>
      <c r="C22" s="11"/>
      <c r="D22" s="6"/>
      <c r="E22" s="2"/>
      <c r="F22" s="3"/>
      <c r="G22" s="7"/>
      <c r="H22" s="16"/>
    </row>
    <row r="23" spans="1:8" x14ac:dyDescent="0.2">
      <c r="A23" s="10" t="s">
        <v>608</v>
      </c>
      <c r="B23" s="14">
        <f>SUM(B2:B21)</f>
        <v>263368860</v>
      </c>
      <c r="C23" s="13">
        <f>SUM(C2:C21)</f>
        <v>448</v>
      </c>
      <c r="D23" s="8">
        <f>SUM(D2:D21)</f>
        <v>350</v>
      </c>
      <c r="E23" s="18">
        <f>D23/C23</f>
        <v>0.78125</v>
      </c>
      <c r="F23" s="4">
        <f>1-E23</f>
        <v>0.21875</v>
      </c>
      <c r="G23" s="9"/>
      <c r="H23" s="9">
        <f>SUM(H2:H21)</f>
        <v>80.796183314446751</v>
      </c>
    </row>
    <row r="26" spans="1:8" x14ac:dyDescent="0.2">
      <c r="A26" t="s">
        <v>610</v>
      </c>
    </row>
    <row r="27" spans="1:8" x14ac:dyDescent="0.2">
      <c r="A27" t="s">
        <v>611</v>
      </c>
    </row>
    <row r="29" spans="1:8" x14ac:dyDescent="0.2">
      <c r="A29" t="s">
        <v>612</v>
      </c>
    </row>
    <row r="30" spans="1:8" x14ac:dyDescent="0.2">
      <c r="A30" t="s">
        <v>1</v>
      </c>
      <c r="B30" s="2">
        <v>0.45</v>
      </c>
    </row>
    <row r="31" spans="1:8" x14ac:dyDescent="0.2">
      <c r="A31" t="s">
        <v>2</v>
      </c>
      <c r="B31" s="3">
        <v>0.02</v>
      </c>
    </row>
    <row r="32" spans="1:8" x14ac:dyDescent="0.2">
      <c r="A32" t="s">
        <v>0</v>
      </c>
      <c r="B32" s="3">
        <v>0.13800000000000001</v>
      </c>
    </row>
    <row r="33" spans="1:2" x14ac:dyDescent="0.2">
      <c r="A33" t="s">
        <v>3</v>
      </c>
      <c r="B33" s="2">
        <v>0.2</v>
      </c>
    </row>
    <row r="34" spans="1:2" x14ac:dyDescent="0.2">
      <c r="B34" s="4">
        <f>SUM(B30:B33)</f>
        <v>0.80800000000000005</v>
      </c>
    </row>
    <row r="36" spans="1:2" x14ac:dyDescent="0.2">
      <c r="A36" t="s">
        <v>1183</v>
      </c>
    </row>
    <row r="58" spans="1:1" x14ac:dyDescent="0.2">
      <c r="A58" t="str">
        <f t="shared" ref="A58:A59" si="4">PROPER(A24)</f>
        <v/>
      </c>
    </row>
    <row r="59" spans="1:1" x14ac:dyDescent="0.2">
      <c r="A59" t="str">
        <f t="shared" si="4"/>
        <v/>
      </c>
    </row>
  </sheetData>
  <autoFilter ref="A1:H21" xr:uid="{C1B5748E-DB00-B341-B0E3-13FB3EC4DCE5}">
    <sortState xmlns:xlrd2="http://schemas.microsoft.com/office/spreadsheetml/2017/richdata2" ref="A2:H21">
      <sortCondition descending="1" ref="H1:H21"/>
    </sortState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D5932-2FE3-414C-8BDA-DFAFBC1B5FC6}">
  <sheetPr>
    <tabColor theme="9" tint="0.59999389629810485"/>
  </sheetPr>
  <dimension ref="A1:H59"/>
  <sheetViews>
    <sheetView topLeftCell="A34" workbookViewId="0">
      <selection activeCell="C42" sqref="C42"/>
    </sheetView>
  </sheetViews>
  <sheetFormatPr baseColWidth="10" defaultRowHeight="16" x14ac:dyDescent="0.2"/>
  <cols>
    <col min="1" max="1" width="45.83203125" customWidth="1"/>
    <col min="2" max="2" width="14.83203125" bestFit="1" customWidth="1"/>
    <col min="3" max="3" width="29" customWidth="1"/>
    <col min="4" max="4" width="23.5" customWidth="1"/>
    <col min="5" max="5" width="10.83203125" style="2"/>
    <col min="6" max="6" width="10.83203125" style="3"/>
    <col min="7" max="7" width="23.6640625" customWidth="1"/>
    <col min="8" max="8" width="24.1640625" customWidth="1"/>
  </cols>
  <sheetData>
    <row r="1" spans="1:8" x14ac:dyDescent="0.2">
      <c r="A1" s="10" t="s">
        <v>48</v>
      </c>
      <c r="B1" s="10" t="s">
        <v>607</v>
      </c>
      <c r="C1" s="10" t="s">
        <v>3423</v>
      </c>
      <c r="D1" s="5" t="s">
        <v>3424</v>
      </c>
      <c r="E1" s="17" t="s">
        <v>3425</v>
      </c>
      <c r="F1" s="15" t="s">
        <v>3426</v>
      </c>
      <c r="G1" s="5" t="s">
        <v>3427</v>
      </c>
      <c r="H1" s="5" t="s">
        <v>3428</v>
      </c>
    </row>
    <row r="2" spans="1:8" x14ac:dyDescent="0.2">
      <c r="A2" s="11" t="s">
        <v>200</v>
      </c>
      <c r="B2" s="12">
        <v>35247822</v>
      </c>
      <c r="C2" s="11">
        <f>COUNTIFS('2020 transaction data'!$A$2:$A$1027,A2,'2020 transaction data'!$I$2:$I$1027,TRUE)</f>
        <v>30</v>
      </c>
      <c r="D2" s="6">
        <f>COUNTIFS('2020 transaction data'!$A$2:$A$1027,A2,'2020 transaction data'!$I$2:$I$1027,TRUE,'2020 transaction data'!$G$2:$G$1027,"Player, Club")</f>
        <v>27</v>
      </c>
      <c r="E2" s="2">
        <f t="shared" ref="E2:E21" si="0">D2/C2</f>
        <v>0.9</v>
      </c>
      <c r="F2" s="3">
        <f t="shared" ref="F2:F21" si="1">1-E2</f>
        <v>9.9999999999999978E-2</v>
      </c>
      <c r="G2" s="7">
        <f t="shared" ref="G2:G21" si="2">B2*D2/C2</f>
        <v>31723039.800000001</v>
      </c>
      <c r="H2" s="16">
        <f t="shared" ref="H2:H21" si="3">$B$34*G2*0.5/1000000</f>
        <v>12.816108079200001</v>
      </c>
    </row>
    <row r="3" spans="1:8" x14ac:dyDescent="0.2">
      <c r="A3" s="11" t="s">
        <v>363</v>
      </c>
      <c r="B3" s="12">
        <v>30174615</v>
      </c>
      <c r="C3" s="11">
        <f>COUNTIFS('2020 transaction data'!$A$2:$A$1027,A3,'2020 transaction data'!$I$2:$I$1027,TRUE)</f>
        <v>17</v>
      </c>
      <c r="D3" s="6">
        <f>COUNTIFS('2020 transaction data'!$A$2:$A$1027,A3,'2020 transaction data'!$I$2:$I$1027,TRUE,'2020 transaction data'!$G$2:$G$1027,"Player, Club")</f>
        <v>17</v>
      </c>
      <c r="E3" s="2">
        <f t="shared" si="0"/>
        <v>1</v>
      </c>
      <c r="F3" s="3">
        <f t="shared" si="1"/>
        <v>0</v>
      </c>
      <c r="G3" s="7">
        <f t="shared" si="2"/>
        <v>30174615</v>
      </c>
      <c r="H3" s="16">
        <f t="shared" si="3"/>
        <v>12.190544460000002</v>
      </c>
    </row>
    <row r="4" spans="1:8" x14ac:dyDescent="0.2">
      <c r="A4" s="11" t="s">
        <v>404</v>
      </c>
      <c r="B4" s="12">
        <v>29801555</v>
      </c>
      <c r="C4" s="11">
        <f>COUNTIFS('2020 transaction data'!$A$2:$A$1027,A4,'2020 transaction data'!$I$2:$I$1027,TRUE)</f>
        <v>28</v>
      </c>
      <c r="D4" s="6">
        <f>COUNTIFS('2020 transaction data'!$A$2:$A$1027,A4,'2020 transaction data'!$I$2:$I$1027,TRUE,'2020 transaction data'!$G$2:$G$1027,"Player, Club")</f>
        <v>23</v>
      </c>
      <c r="E4" s="2">
        <f t="shared" si="0"/>
        <v>0.8214285714285714</v>
      </c>
      <c r="F4" s="3">
        <f t="shared" si="1"/>
        <v>0.1785714285714286</v>
      </c>
      <c r="G4" s="7">
        <f t="shared" si="2"/>
        <v>24479848.75</v>
      </c>
      <c r="H4" s="16">
        <f t="shared" si="3"/>
        <v>9.8898588950000015</v>
      </c>
    </row>
    <row r="5" spans="1:8" x14ac:dyDescent="0.2">
      <c r="A5" s="11" t="s">
        <v>347</v>
      </c>
      <c r="B5" s="12">
        <v>21652589</v>
      </c>
      <c r="C5" s="11">
        <f>COUNTIFS('2020 transaction data'!$A$2:$A$1027,A5,'2020 transaction data'!$I$2:$I$1027,TRUE)</f>
        <v>26</v>
      </c>
      <c r="D5" s="6">
        <f>COUNTIFS('2020 transaction data'!$A$2:$A$1027,A5,'2020 transaction data'!$I$2:$I$1027,TRUE,'2020 transaction data'!$G$2:$G$1027,"Player, Club")</f>
        <v>17</v>
      </c>
      <c r="E5" s="2">
        <f t="shared" si="0"/>
        <v>0.65384615384615385</v>
      </c>
      <c r="F5" s="3">
        <f t="shared" si="1"/>
        <v>0.34615384615384615</v>
      </c>
      <c r="G5" s="7">
        <f t="shared" si="2"/>
        <v>14157462.038461538</v>
      </c>
      <c r="H5" s="16">
        <f t="shared" si="3"/>
        <v>5.7196146635384615</v>
      </c>
    </row>
    <row r="6" spans="1:8" x14ac:dyDescent="0.2">
      <c r="A6" s="11" t="s">
        <v>4</v>
      </c>
      <c r="B6" s="12">
        <v>16462480</v>
      </c>
      <c r="C6" s="11">
        <f>COUNTIFS('2020 transaction data'!$A$2:$A$1027,A6,'2020 transaction data'!$I$2:$I$1027,TRUE)</f>
        <v>19</v>
      </c>
      <c r="D6" s="6">
        <f>COUNTIFS('2020 transaction data'!$A$2:$A$1027,A6,'2020 transaction data'!$I$2:$I$1027,TRUE,'2020 transaction data'!$G$2:$G$1027,"Player, Club")</f>
        <v>16</v>
      </c>
      <c r="E6" s="2">
        <f t="shared" si="0"/>
        <v>0.84210526315789469</v>
      </c>
      <c r="F6" s="3">
        <f t="shared" si="1"/>
        <v>0.15789473684210531</v>
      </c>
      <c r="G6" s="7">
        <f t="shared" si="2"/>
        <v>13863141.052631579</v>
      </c>
      <c r="H6" s="16">
        <f t="shared" si="3"/>
        <v>5.6007089852631582</v>
      </c>
    </row>
    <row r="7" spans="1:8" x14ac:dyDescent="0.2">
      <c r="A7" s="11" t="s">
        <v>257</v>
      </c>
      <c r="B7" s="12">
        <v>14071886</v>
      </c>
      <c r="C7" s="11">
        <f>COUNTIFS('2020 transaction data'!$A$2:$A$1027,A7,'2020 transaction data'!$I$2:$I$1027,TRUE)</f>
        <v>15</v>
      </c>
      <c r="D7" s="6">
        <f>COUNTIFS('2020 transaction data'!$A$2:$A$1027,A7,'2020 transaction data'!$I$2:$I$1027,TRUE,'2020 transaction data'!$G$2:$G$1027,"Player, Club")</f>
        <v>14</v>
      </c>
      <c r="E7" s="2">
        <f t="shared" si="0"/>
        <v>0.93333333333333335</v>
      </c>
      <c r="F7" s="3">
        <f t="shared" si="1"/>
        <v>6.6666666666666652E-2</v>
      </c>
      <c r="G7" s="7">
        <f t="shared" si="2"/>
        <v>13133760.266666668</v>
      </c>
      <c r="H7" s="16">
        <f t="shared" si="3"/>
        <v>5.3060391477333342</v>
      </c>
    </row>
    <row r="8" spans="1:8" x14ac:dyDescent="0.2">
      <c r="A8" s="11" t="s">
        <v>496</v>
      </c>
      <c r="B8" s="12">
        <v>16520177</v>
      </c>
      <c r="C8" s="11">
        <f>COUNTIFS('2020 transaction data'!$A$2:$A$1027,A8,'2020 transaction data'!$I$2:$I$1027,TRUE)</f>
        <v>23</v>
      </c>
      <c r="D8" s="6">
        <f>COUNTIFS('2020 transaction data'!$A$2:$A$1027,A8,'2020 transaction data'!$I$2:$I$1027,TRUE,'2020 transaction data'!$G$2:$G$1027,"Player, Club")</f>
        <v>17</v>
      </c>
      <c r="E8" s="2">
        <f t="shared" si="0"/>
        <v>0.73913043478260865</v>
      </c>
      <c r="F8" s="3">
        <f t="shared" si="1"/>
        <v>0.26086956521739135</v>
      </c>
      <c r="G8" s="7">
        <f t="shared" si="2"/>
        <v>12210565.608695652</v>
      </c>
      <c r="H8" s="16">
        <f t="shared" si="3"/>
        <v>4.9330685059130435</v>
      </c>
    </row>
    <row r="9" spans="1:8" x14ac:dyDescent="0.2">
      <c r="A9" s="11" t="s">
        <v>326</v>
      </c>
      <c r="B9" s="12">
        <v>12518018</v>
      </c>
      <c r="C9" s="11">
        <f>COUNTIFS('2020 transaction data'!$A$2:$A$1027,A9,'2020 transaction data'!$I$2:$I$1027,TRUE)</f>
        <v>21</v>
      </c>
      <c r="D9" s="6">
        <f>COUNTIFS('2020 transaction data'!$A$2:$A$1027,A9,'2020 transaction data'!$I$2:$I$1027,TRUE,'2020 transaction data'!$G$2:$G$1027,"Player, Club")</f>
        <v>20</v>
      </c>
      <c r="E9" s="2">
        <f t="shared" si="0"/>
        <v>0.95238095238095233</v>
      </c>
      <c r="F9" s="3">
        <f t="shared" si="1"/>
        <v>4.7619047619047672E-2</v>
      </c>
      <c r="G9" s="7">
        <f t="shared" si="2"/>
        <v>11921921.904761905</v>
      </c>
      <c r="H9" s="16">
        <f t="shared" si="3"/>
        <v>4.8164564495238107</v>
      </c>
    </row>
    <row r="10" spans="1:8" x14ac:dyDescent="0.2">
      <c r="A10" s="11" t="s">
        <v>572</v>
      </c>
      <c r="B10" s="12">
        <v>12598466</v>
      </c>
      <c r="C10" s="11">
        <f>COUNTIFS('2020 transaction data'!$A$2:$A$1027,A10,'2020 transaction data'!$I$2:$I$1027,TRUE)</f>
        <v>29</v>
      </c>
      <c r="D10" s="6">
        <f>COUNTIFS('2020 transaction data'!$A$2:$A$1027,A10,'2020 transaction data'!$I$2:$I$1027,TRUE,'2020 transaction data'!$G$2:$G$1027,"Player, Club")</f>
        <v>23</v>
      </c>
      <c r="E10" s="2">
        <f t="shared" si="0"/>
        <v>0.7931034482758621</v>
      </c>
      <c r="F10" s="3">
        <f t="shared" si="1"/>
        <v>0.2068965517241379</v>
      </c>
      <c r="G10" s="7">
        <f t="shared" si="2"/>
        <v>9991886.8275862075</v>
      </c>
      <c r="H10" s="16">
        <f t="shared" si="3"/>
        <v>4.0367222783448282</v>
      </c>
    </row>
    <row r="11" spans="1:8" x14ac:dyDescent="0.2">
      <c r="A11" s="11" t="s">
        <v>417</v>
      </c>
      <c r="B11" s="12">
        <v>11349953</v>
      </c>
      <c r="C11" s="11">
        <f>COUNTIFS('2020 transaction data'!$A$2:$A$1027,A11,'2020 transaction data'!$I$2:$I$1027,TRUE)</f>
        <v>25</v>
      </c>
      <c r="D11" s="6">
        <f>COUNTIFS('2020 transaction data'!$A$2:$A$1027,A11,'2020 transaction data'!$I$2:$I$1027,TRUE,'2020 transaction data'!$G$2:$G$1027,"Player, Club")</f>
        <v>20</v>
      </c>
      <c r="E11" s="2">
        <f t="shared" si="0"/>
        <v>0.8</v>
      </c>
      <c r="F11" s="3">
        <f t="shared" si="1"/>
        <v>0.19999999999999996</v>
      </c>
      <c r="G11" s="7">
        <f t="shared" si="2"/>
        <v>9079962.4000000004</v>
      </c>
      <c r="H11" s="16">
        <f t="shared" si="3"/>
        <v>3.6683048096000004</v>
      </c>
    </row>
    <row r="12" spans="1:8" x14ac:dyDescent="0.2">
      <c r="A12" s="11" t="s">
        <v>614</v>
      </c>
      <c r="B12" s="12">
        <v>9347927</v>
      </c>
      <c r="C12" s="11">
        <f>COUNTIFS('2020 transaction data'!$A$2:$A$1027,A12,'2020 transaction data'!$I$2:$I$1027,TRUE)</f>
        <v>24</v>
      </c>
      <c r="D12" s="6">
        <f>COUNTIFS('2020 transaction data'!$A$2:$A$1027,A12,'2020 transaction data'!$I$2:$I$1027,TRUE,'2020 transaction data'!$G$2:$G$1027,"Player, Club")</f>
        <v>21</v>
      </c>
      <c r="E12" s="2">
        <f t="shared" si="0"/>
        <v>0.875</v>
      </c>
      <c r="F12" s="3">
        <f t="shared" si="1"/>
        <v>0.125</v>
      </c>
      <c r="G12" s="7">
        <f t="shared" si="2"/>
        <v>8179436.125</v>
      </c>
      <c r="H12" s="16">
        <f t="shared" si="3"/>
        <v>3.3044921945000003</v>
      </c>
    </row>
    <row r="13" spans="1:8" x14ac:dyDescent="0.2">
      <c r="A13" s="11" t="s">
        <v>138</v>
      </c>
      <c r="B13" s="12">
        <v>7496038</v>
      </c>
      <c r="C13" s="11">
        <f>COUNTIFS('2020 transaction data'!$A$2:$A$1027,A13,'2020 transaction data'!$I$2:$I$1027,TRUE)</f>
        <v>31</v>
      </c>
      <c r="D13" s="6">
        <f>COUNTIFS('2020 transaction data'!$A$2:$A$1027,A13,'2020 transaction data'!$I$2:$I$1027,TRUE,'2020 transaction data'!$G$2:$G$1027,"Player, Club")</f>
        <v>30</v>
      </c>
      <c r="E13" s="2">
        <f t="shared" si="0"/>
        <v>0.967741935483871</v>
      </c>
      <c r="F13" s="3">
        <f t="shared" si="1"/>
        <v>3.2258064516129004E-2</v>
      </c>
      <c r="G13" s="7">
        <f t="shared" si="2"/>
        <v>7254230.3225806449</v>
      </c>
      <c r="H13" s="16">
        <f t="shared" si="3"/>
        <v>2.9307090503225806</v>
      </c>
    </row>
    <row r="14" spans="1:8" x14ac:dyDescent="0.2">
      <c r="A14" s="11" t="s">
        <v>481</v>
      </c>
      <c r="B14" s="12">
        <v>6804154</v>
      </c>
      <c r="C14" s="11">
        <f>COUNTIFS('2020 transaction data'!$A$2:$A$1027,A14,'2020 transaction data'!$I$2:$I$1027,TRUE)</f>
        <v>15</v>
      </c>
      <c r="D14" s="6">
        <f>COUNTIFS('2020 transaction data'!$A$2:$A$1027,A14,'2020 transaction data'!$I$2:$I$1027,TRUE,'2020 transaction data'!$G$2:$G$1027,"Player, Club")</f>
        <v>15</v>
      </c>
      <c r="E14" s="2">
        <f t="shared" si="0"/>
        <v>1</v>
      </c>
      <c r="F14" s="3">
        <f t="shared" si="1"/>
        <v>0</v>
      </c>
      <c r="G14" s="7">
        <f t="shared" si="2"/>
        <v>6804154</v>
      </c>
      <c r="H14" s="16">
        <f t="shared" si="3"/>
        <v>2.748878216</v>
      </c>
    </row>
    <row r="15" spans="1:8" x14ac:dyDescent="0.2">
      <c r="A15" s="11" t="s">
        <v>56</v>
      </c>
      <c r="B15" s="12">
        <v>8928343</v>
      </c>
      <c r="C15" s="11">
        <f>COUNTIFS('2020 transaction data'!$A$2:$A$1027,A15,'2020 transaction data'!$I$2:$I$1027,TRUE)</f>
        <v>14</v>
      </c>
      <c r="D15" s="6">
        <f>COUNTIFS('2020 transaction data'!$A$2:$A$1027,A15,'2020 transaction data'!$I$2:$I$1027,TRUE,'2020 transaction data'!$G$2:$G$1027,"Player, Club")</f>
        <v>9</v>
      </c>
      <c r="E15" s="2">
        <f t="shared" si="0"/>
        <v>0.6428571428571429</v>
      </c>
      <c r="F15" s="3">
        <f t="shared" si="1"/>
        <v>0.3571428571428571</v>
      </c>
      <c r="G15" s="7">
        <f t="shared" si="2"/>
        <v>5739649.0714285718</v>
      </c>
      <c r="H15" s="16">
        <f t="shared" si="3"/>
        <v>2.318818224857143</v>
      </c>
    </row>
    <row r="16" spans="1:8" x14ac:dyDescent="0.2">
      <c r="A16" s="11" t="s">
        <v>615</v>
      </c>
      <c r="B16" s="12">
        <v>7081018</v>
      </c>
      <c r="C16" s="11">
        <f>COUNTIFS('2020 transaction data'!$A$2:$A$1027,A16,'2020 transaction data'!$I$2:$I$1027,TRUE)</f>
        <v>22</v>
      </c>
      <c r="D16" s="6">
        <f>COUNTIFS('2020 transaction data'!$A$2:$A$1027,A16,'2020 transaction data'!$I$2:$I$1027,TRUE,'2020 transaction data'!$G$2:$G$1027,"Player, Club")</f>
        <v>17</v>
      </c>
      <c r="E16" s="2">
        <f t="shared" si="0"/>
        <v>0.77272727272727271</v>
      </c>
      <c r="F16" s="3">
        <f t="shared" si="1"/>
        <v>0.22727272727272729</v>
      </c>
      <c r="G16" s="7">
        <f t="shared" si="2"/>
        <v>5471695.7272727275</v>
      </c>
      <c r="H16" s="16">
        <f t="shared" si="3"/>
        <v>2.2105650738181821</v>
      </c>
    </row>
    <row r="17" spans="1:8" x14ac:dyDescent="0.2">
      <c r="A17" s="11" t="s">
        <v>298</v>
      </c>
      <c r="B17" s="12">
        <v>7034943</v>
      </c>
      <c r="C17" s="11">
        <f>COUNTIFS('2020 transaction data'!$A$2:$A$1027,A17,'2020 transaction data'!$I$2:$I$1027,TRUE)</f>
        <v>31</v>
      </c>
      <c r="D17" s="6">
        <f>COUNTIFS('2020 transaction data'!$A$2:$A$1027,A17,'2020 transaction data'!$I$2:$I$1027,TRUE,'2020 transaction data'!$G$2:$G$1027,"Player, Club")</f>
        <v>23</v>
      </c>
      <c r="E17" s="2">
        <f t="shared" si="0"/>
        <v>0.74193548387096775</v>
      </c>
      <c r="F17" s="3">
        <f t="shared" si="1"/>
        <v>0.25806451612903225</v>
      </c>
      <c r="G17" s="7">
        <f t="shared" si="2"/>
        <v>5219473.8387096776</v>
      </c>
      <c r="H17" s="16">
        <f t="shared" si="3"/>
        <v>2.1086674308387097</v>
      </c>
    </row>
    <row r="18" spans="1:8" x14ac:dyDescent="0.2">
      <c r="A18" s="11" t="s">
        <v>547</v>
      </c>
      <c r="B18" s="12">
        <v>9689567</v>
      </c>
      <c r="C18" s="11">
        <f>COUNTIFS('2020 transaction data'!$A$2:$A$1027,A18,'2020 transaction data'!$I$2:$I$1027,TRUE)</f>
        <v>14</v>
      </c>
      <c r="D18" s="6">
        <f>COUNTIFS('2020 transaction data'!$A$2:$A$1027,A18,'2020 transaction data'!$I$2:$I$1027,TRUE,'2020 transaction data'!$G$2:$G$1027,"Player, Club")</f>
        <v>7</v>
      </c>
      <c r="E18" s="2">
        <f t="shared" si="0"/>
        <v>0.5</v>
      </c>
      <c r="F18" s="3">
        <f t="shared" si="1"/>
        <v>0.5</v>
      </c>
      <c r="G18" s="7">
        <f t="shared" si="2"/>
        <v>4844783.5</v>
      </c>
      <c r="H18" s="16">
        <f t="shared" si="3"/>
        <v>1.9572925340000003</v>
      </c>
    </row>
    <row r="19" spans="1:8" x14ac:dyDescent="0.2">
      <c r="A19" s="11" t="s">
        <v>223</v>
      </c>
      <c r="B19" s="12">
        <v>6760093</v>
      </c>
      <c r="C19" s="11">
        <f>COUNTIFS('2020 transaction data'!$A$2:$A$1027,A19,'2020 transaction data'!$I$2:$I$1027,TRUE)</f>
        <v>17</v>
      </c>
      <c r="D19" s="6">
        <f>COUNTIFS('2020 transaction data'!$A$2:$A$1027,A19,'2020 transaction data'!$I$2:$I$1027,TRUE,'2020 transaction data'!$G$2:$G$1027,"Player, Club")</f>
        <v>11</v>
      </c>
      <c r="E19" s="2">
        <f t="shared" si="0"/>
        <v>0.6470588235294118</v>
      </c>
      <c r="F19" s="3">
        <f t="shared" si="1"/>
        <v>0.3529411764705882</v>
      </c>
      <c r="G19" s="7">
        <f t="shared" si="2"/>
        <v>4374177.823529412</v>
      </c>
      <c r="H19" s="16">
        <f t="shared" si="3"/>
        <v>1.7671678407058826</v>
      </c>
    </row>
    <row r="20" spans="1:8" x14ac:dyDescent="0.2">
      <c r="A20" s="11" t="s">
        <v>191</v>
      </c>
      <c r="B20" s="12">
        <v>4458520</v>
      </c>
      <c r="C20" s="11">
        <f>COUNTIFS('2020 transaction data'!$A$2:$A$1027,A20,'2020 transaction data'!$I$2:$I$1027,TRUE)</f>
        <v>15</v>
      </c>
      <c r="D20" s="6">
        <f>COUNTIFS('2020 transaction data'!$A$2:$A$1027,A20,'2020 transaction data'!$I$2:$I$1027,TRUE,'2020 transaction data'!$G$2:$G$1027,"Player, Club")</f>
        <v>13</v>
      </c>
      <c r="E20" s="2">
        <f t="shared" si="0"/>
        <v>0.8666666666666667</v>
      </c>
      <c r="F20" s="3">
        <f t="shared" si="1"/>
        <v>0.1333333333333333</v>
      </c>
      <c r="G20" s="7">
        <f t="shared" si="2"/>
        <v>3864050.6666666665</v>
      </c>
      <c r="H20" s="16">
        <f t="shared" si="3"/>
        <v>1.5610764693333334</v>
      </c>
    </row>
    <row r="21" spans="1:8" s="1" customFormat="1" x14ac:dyDescent="0.2">
      <c r="A21" s="11" t="s">
        <v>616</v>
      </c>
      <c r="B21" s="12">
        <v>4222059</v>
      </c>
      <c r="C21" s="11">
        <f>COUNTIFS('2020 transaction data'!$A$2:$A$1027,A21,'2020 transaction data'!$I$2:$I$1027,TRUE)</f>
        <v>23</v>
      </c>
      <c r="D21" s="6">
        <f>COUNTIFS('2020 transaction data'!$A$2:$A$1027,A21,'2020 transaction data'!$I$2:$I$1027,TRUE,'2020 transaction data'!$G$2:$G$1027,"Player, Club")</f>
        <v>15</v>
      </c>
      <c r="E21" s="2">
        <f t="shared" si="0"/>
        <v>0.65217391304347827</v>
      </c>
      <c r="F21" s="3">
        <f t="shared" si="1"/>
        <v>0.34782608695652173</v>
      </c>
      <c r="G21" s="7">
        <f t="shared" si="2"/>
        <v>2753516.7391304346</v>
      </c>
      <c r="H21" s="16">
        <f t="shared" si="3"/>
        <v>1.1124207626086955</v>
      </c>
    </row>
    <row r="22" spans="1:8" s="1" customFormat="1" x14ac:dyDescent="0.2">
      <c r="A22" s="11"/>
      <c r="B22" s="12"/>
      <c r="C22" s="11"/>
      <c r="D22" s="6"/>
      <c r="E22" s="2"/>
      <c r="F22" s="3"/>
      <c r="G22" s="7"/>
      <c r="H22" s="16"/>
    </row>
    <row r="23" spans="1:8" x14ac:dyDescent="0.2">
      <c r="A23" s="10" t="s">
        <v>608</v>
      </c>
      <c r="B23" s="14">
        <f>SUM(B2:B21)</f>
        <v>272220223</v>
      </c>
      <c r="C23" s="13">
        <f>SUM(C2:C21)</f>
        <v>439</v>
      </c>
      <c r="D23" s="8">
        <f>SUM(D2:D21)</f>
        <v>355</v>
      </c>
      <c r="E23" s="18">
        <f>D23/C23</f>
        <v>0.80865603644646922</v>
      </c>
      <c r="F23" s="4">
        <f>1-E23</f>
        <v>0.19134396355353078</v>
      </c>
      <c r="G23" s="9"/>
      <c r="H23" s="9">
        <f>SUM(H2:H21)</f>
        <v>90.997514071101165</v>
      </c>
    </row>
    <row r="26" spans="1:8" x14ac:dyDescent="0.2">
      <c r="A26" t="s">
        <v>610</v>
      </c>
    </row>
    <row r="27" spans="1:8" x14ac:dyDescent="0.2">
      <c r="A27" t="s">
        <v>611</v>
      </c>
    </row>
    <row r="29" spans="1:8" x14ac:dyDescent="0.2">
      <c r="A29" t="s">
        <v>612</v>
      </c>
    </row>
    <row r="30" spans="1:8" x14ac:dyDescent="0.2">
      <c r="A30" t="s">
        <v>1</v>
      </c>
      <c r="B30" s="2">
        <v>0.45</v>
      </c>
    </row>
    <row r="31" spans="1:8" x14ac:dyDescent="0.2">
      <c r="A31" t="s">
        <v>2</v>
      </c>
      <c r="B31" s="3">
        <v>0.02</v>
      </c>
    </row>
    <row r="32" spans="1:8" x14ac:dyDescent="0.2">
      <c r="A32" t="s">
        <v>0</v>
      </c>
      <c r="B32" s="3">
        <v>0.13800000000000001</v>
      </c>
    </row>
    <row r="33" spans="1:2" x14ac:dyDescent="0.2">
      <c r="A33" t="s">
        <v>3</v>
      </c>
      <c r="B33" s="2">
        <v>0.2</v>
      </c>
    </row>
    <row r="34" spans="1:2" x14ac:dyDescent="0.2">
      <c r="B34" s="4">
        <f>SUM(B30:B33)</f>
        <v>0.80800000000000005</v>
      </c>
    </row>
    <row r="36" spans="1:2" x14ac:dyDescent="0.2">
      <c r="A36" t="s">
        <v>1183</v>
      </c>
    </row>
    <row r="58" spans="1:1" x14ac:dyDescent="0.2">
      <c r="A58" t="str">
        <f t="shared" ref="A58:A59" si="4">PROPER(A24)</f>
        <v/>
      </c>
    </row>
    <row r="59" spans="1:1" x14ac:dyDescent="0.2">
      <c r="A59" t="str">
        <f t="shared" si="4"/>
        <v/>
      </c>
    </row>
  </sheetData>
  <autoFilter ref="A1:H21" xr:uid="{C1B5748E-DB00-B341-B0E3-13FB3EC4DCE5}">
    <sortState xmlns:xlrd2="http://schemas.microsoft.com/office/spreadsheetml/2017/richdata2" ref="A2:H21">
      <sortCondition descending="1" ref="H1:H21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5748E-DB00-B341-B0E3-13FB3EC4DCE5}">
  <sheetPr>
    <tabColor theme="9" tint="0.59999389629810485"/>
  </sheetPr>
  <dimension ref="A1:H57"/>
  <sheetViews>
    <sheetView tabSelected="1" zoomScale="101" workbookViewId="0">
      <selection activeCell="G42" sqref="G42"/>
    </sheetView>
  </sheetViews>
  <sheetFormatPr baseColWidth="10" defaultRowHeight="16" x14ac:dyDescent="0.2"/>
  <cols>
    <col min="1" max="2" width="45.83203125" customWidth="1"/>
    <col min="3" max="3" width="14.83203125" bestFit="1" customWidth="1"/>
    <col min="4" max="4" width="29" customWidth="1"/>
    <col min="5" max="5" width="23.5" customWidth="1"/>
    <col min="6" max="6" width="10.83203125" style="2"/>
    <col min="7" max="7" width="15.33203125" style="3" customWidth="1"/>
    <col min="8" max="8" width="23.6640625" customWidth="1"/>
    <col min="9" max="9" width="24.1640625" style="1" customWidth="1"/>
    <col min="10" max="16384" width="10.83203125" style="1"/>
  </cols>
  <sheetData>
    <row r="1" spans="1:8" x14ac:dyDescent="0.2">
      <c r="A1" s="10" t="s">
        <v>48</v>
      </c>
      <c r="B1" s="10" t="s">
        <v>607</v>
      </c>
      <c r="C1" s="10" t="s">
        <v>3423</v>
      </c>
      <c r="D1" s="5" t="s">
        <v>3424</v>
      </c>
      <c r="E1" s="17" t="s">
        <v>3425</v>
      </c>
      <c r="F1" s="15" t="s">
        <v>3426</v>
      </c>
      <c r="G1" s="5" t="s">
        <v>3427</v>
      </c>
      <c r="H1" s="5" t="s">
        <v>3428</v>
      </c>
    </row>
    <row r="2" spans="1:8" x14ac:dyDescent="0.2">
      <c r="A2" s="11" t="s">
        <v>191</v>
      </c>
      <c r="B2" s="12">
        <v>6005185</v>
      </c>
      <c r="C2" s="11">
        <f>COUNTIFS('2021 transaction data'!$A$2:$A$1027,A2,'2021 transaction data'!$I$2:$I$1027,TRUE)</f>
        <v>9</v>
      </c>
      <c r="D2" s="6">
        <f>COUNTIFS('2021 transaction data'!$A$2:$A$1027,A2,'2021 transaction data'!$I$2:$I$1027,TRUE,'2021 transaction data'!$G$2:$G$1027,"Player, Club")</f>
        <v>9</v>
      </c>
      <c r="E2" s="2">
        <f>D2/C2</f>
        <v>1</v>
      </c>
      <c r="F2" s="3">
        <f>1-E2</f>
        <v>0</v>
      </c>
      <c r="G2" s="7">
        <f>B2*D2/C2</f>
        <v>6005185</v>
      </c>
      <c r="H2" s="16">
        <f>Assumptions!$G$8*G2*Assumptions!$C$4/1000000</f>
        <v>2.4260947400000004</v>
      </c>
    </row>
    <row r="3" spans="1:8" x14ac:dyDescent="0.2">
      <c r="A3" s="11" t="s">
        <v>572</v>
      </c>
      <c r="B3" s="12">
        <v>11958945</v>
      </c>
      <c r="C3" s="11">
        <f>COUNTIFS('2021 transaction data'!$A$2:$A$1027,A3,'2021 transaction data'!$I$2:$I$1027,TRUE)</f>
        <v>30</v>
      </c>
      <c r="D3" s="6">
        <f>COUNTIFS('2021 transaction data'!$A$2:$A$1027,A3,'2021 transaction data'!$I$2:$I$1027,TRUE,'2021 transaction data'!$G$2:$G$1027,"Player, Club")</f>
        <v>29</v>
      </c>
      <c r="E3" s="2">
        <f>D3/C3</f>
        <v>0.96666666666666667</v>
      </c>
      <c r="F3" s="3">
        <f>1-E3</f>
        <v>3.3333333333333326E-2</v>
      </c>
      <c r="G3" s="7">
        <f>B3*D3/C3</f>
        <v>11560313.5</v>
      </c>
      <c r="H3" s="16">
        <f>Assumptions!$G$8*G3*Assumptions!$C$4/1000000</f>
        <v>4.6703666540000004</v>
      </c>
    </row>
    <row r="4" spans="1:8" x14ac:dyDescent="0.2">
      <c r="A4" s="11" t="s">
        <v>347</v>
      </c>
      <c r="B4" s="12">
        <v>22136224</v>
      </c>
      <c r="C4" s="11">
        <f>COUNTIFS('2021 transaction data'!$A$2:$A$1027,A4,'2021 transaction data'!$I$2:$I$1027,TRUE)</f>
        <v>22</v>
      </c>
      <c r="D4" s="6">
        <f>COUNTIFS('2021 transaction data'!$A$2:$A$1027,A4,'2021 transaction data'!$I$2:$I$1027,TRUE,'2021 transaction data'!$G$2:$G$1027,"Player, Club")</f>
        <v>20</v>
      </c>
      <c r="E4" s="2">
        <f>D4/C4</f>
        <v>0.90909090909090906</v>
      </c>
      <c r="F4" s="3">
        <f>1-E4</f>
        <v>9.0909090909090939E-2</v>
      </c>
      <c r="G4" s="7">
        <f>B4*D4/C4</f>
        <v>20123840</v>
      </c>
      <c r="H4" s="16">
        <f>Assumptions!$G$8*G4*Assumptions!$C$4/1000000</f>
        <v>8.1300313600000003</v>
      </c>
    </row>
    <row r="5" spans="1:8" x14ac:dyDescent="0.2">
      <c r="A5" s="11" t="s">
        <v>113</v>
      </c>
      <c r="B5" s="12">
        <v>3499285</v>
      </c>
      <c r="C5" s="11">
        <f>COUNTIFS('2021 transaction data'!$A$2:$A$1027,A5,'2021 transaction data'!$I$2:$I$1027,TRUE)</f>
        <v>18</v>
      </c>
      <c r="D5" s="6">
        <f>COUNTIFS('2021 transaction data'!$A$2:$A$1027,A5,'2021 transaction data'!$I$2:$I$1027,TRUE,'2021 transaction data'!$G$2:$G$1027,"Player, Club")</f>
        <v>16</v>
      </c>
      <c r="E5" s="2">
        <f>D5/C5</f>
        <v>0.88888888888888884</v>
      </c>
      <c r="F5" s="3">
        <f>1-E5</f>
        <v>0.11111111111111116</v>
      </c>
      <c r="G5" s="7">
        <f>B5*D5/C5</f>
        <v>3110475.5555555555</v>
      </c>
      <c r="H5" s="16">
        <f>Assumptions!$G$8*G5*Assumptions!$C$4/1000000</f>
        <v>1.2566321244444445</v>
      </c>
    </row>
    <row r="6" spans="1:8" x14ac:dyDescent="0.2">
      <c r="A6" s="11" t="s">
        <v>481</v>
      </c>
      <c r="B6" s="12">
        <v>4941761</v>
      </c>
      <c r="C6" s="11">
        <f>COUNTIFS('2021 transaction data'!$A$2:$A$1027,A6,'2021 transaction data'!$I$2:$I$1027,TRUE)</f>
        <v>15</v>
      </c>
      <c r="D6" s="6">
        <f>COUNTIFS('2021 transaction data'!$A$2:$A$1027,A6,'2021 transaction data'!$I$2:$I$1027,TRUE,'2021 transaction data'!$G$2:$G$1027,"Player, Club")</f>
        <v>13</v>
      </c>
      <c r="E6" s="2">
        <f>D6/C6</f>
        <v>0.8666666666666667</v>
      </c>
      <c r="F6" s="3">
        <f>1-E6</f>
        <v>0.1333333333333333</v>
      </c>
      <c r="G6" s="7">
        <f>B6*D6/C6</f>
        <v>4282859.5333333332</v>
      </c>
      <c r="H6" s="16">
        <f>Assumptions!$G$8*G6*Assumptions!$C$4/1000000</f>
        <v>1.7302752514666668</v>
      </c>
    </row>
    <row r="7" spans="1:8" x14ac:dyDescent="0.2">
      <c r="A7" s="11" t="s">
        <v>404</v>
      </c>
      <c r="B7" s="12">
        <v>29036141</v>
      </c>
      <c r="C7" s="11">
        <f>COUNTIFS('2021 transaction data'!$A$2:$A$1027,A7,'2021 transaction data'!$I$2:$I$1027,TRUE)</f>
        <v>27</v>
      </c>
      <c r="D7" s="6">
        <f>COUNTIFS('2021 transaction data'!$A$2:$A$1027,A7,'2021 transaction data'!$I$2:$I$1027,TRUE,'2021 transaction data'!$G$2:$G$1027,"Player, Club")</f>
        <v>23</v>
      </c>
      <c r="E7" s="2">
        <f>D7/C7</f>
        <v>0.85185185185185186</v>
      </c>
      <c r="F7" s="3">
        <f>1-E7</f>
        <v>0.14814814814814814</v>
      </c>
      <c r="G7" s="7">
        <f>B7*D7/C7</f>
        <v>24734490.481481481</v>
      </c>
      <c r="H7" s="16">
        <f>Assumptions!$G$8*G7*Assumptions!$C$4/1000000</f>
        <v>9.9927341545185193</v>
      </c>
    </row>
    <row r="8" spans="1:8" x14ac:dyDescent="0.2">
      <c r="A8" s="11" t="s">
        <v>4</v>
      </c>
      <c r="B8" s="12">
        <v>18652818</v>
      </c>
      <c r="C8" s="11">
        <f>COUNTIFS('2021 transaction data'!$A$2:$A$1027,A8,'2021 transaction data'!$I$2:$I$1027,TRUE)</f>
        <v>19</v>
      </c>
      <c r="D8" s="6">
        <f>COUNTIFS('2021 transaction data'!$A$2:$A$1027,A8,'2021 transaction data'!$I$2:$I$1027,TRUE,'2021 transaction data'!$G$2:$G$1027,"Player, Club")</f>
        <v>16</v>
      </c>
      <c r="E8" s="2">
        <f>D8/C8</f>
        <v>0.84210526315789469</v>
      </c>
      <c r="F8" s="3">
        <f>1-E8</f>
        <v>0.15789473684210531</v>
      </c>
      <c r="G8" s="7">
        <f>B8*D8/C8</f>
        <v>15707636.210526315</v>
      </c>
      <c r="H8" s="16">
        <f>Assumptions!$G$8*G8*Assumptions!$C$4/1000000</f>
        <v>6.3458850290526323</v>
      </c>
    </row>
    <row r="9" spans="1:8" x14ac:dyDescent="0.2">
      <c r="A9" s="11" t="s">
        <v>138</v>
      </c>
      <c r="B9" s="12">
        <v>6244039</v>
      </c>
      <c r="C9" s="11">
        <f>COUNTIFS('2021 transaction data'!$A$2:$A$1027,A9,'2021 transaction data'!$I$2:$I$1027,TRUE)</f>
        <v>32</v>
      </c>
      <c r="D9" s="6">
        <f>COUNTIFS('2021 transaction data'!$A$2:$A$1027,A9,'2021 transaction data'!$I$2:$I$1027,TRUE,'2021 transaction data'!$G$2:$G$1027,"Player, Club")</f>
        <v>26</v>
      </c>
      <c r="E9" s="2">
        <f>D9/C9</f>
        <v>0.8125</v>
      </c>
      <c r="F9" s="3">
        <f>1-E9</f>
        <v>0.1875</v>
      </c>
      <c r="G9" s="7">
        <f>B9*D9/C9</f>
        <v>5073281.6875</v>
      </c>
      <c r="H9" s="16">
        <f>Assumptions!$G$8*G9*Assumptions!$C$4/1000000</f>
        <v>2.0496058017500003</v>
      </c>
    </row>
    <row r="10" spans="1:8" x14ac:dyDescent="0.2">
      <c r="A10" s="11" t="s">
        <v>444</v>
      </c>
      <c r="B10" s="12">
        <v>8667246</v>
      </c>
      <c r="C10" s="11">
        <f>COUNTIFS('2021 transaction data'!$A$2:$A$1027,A10,'2021 transaction data'!$I$2:$I$1027,TRUE)</f>
        <v>31</v>
      </c>
      <c r="D10" s="6">
        <f>COUNTIFS('2021 transaction data'!$A$2:$A$1027,A10,'2021 transaction data'!$I$2:$I$1027,TRUE,'2021 transaction data'!$G$2:$G$1027,"Player, Club")</f>
        <v>25</v>
      </c>
      <c r="E10" s="2">
        <f>D10/C10</f>
        <v>0.80645161290322576</v>
      </c>
      <c r="F10" s="3">
        <f>1-E10</f>
        <v>0.19354838709677424</v>
      </c>
      <c r="G10" s="7">
        <f>B10*D10/C10</f>
        <v>6989714.5161290327</v>
      </c>
      <c r="H10" s="16">
        <f>Assumptions!$G$8*G10*Assumptions!$C$4/1000000</f>
        <v>2.8238446645161295</v>
      </c>
    </row>
    <row r="11" spans="1:8" x14ac:dyDescent="0.2">
      <c r="A11" s="11" t="s">
        <v>326</v>
      </c>
      <c r="B11" s="12">
        <v>12046495</v>
      </c>
      <c r="C11" s="11">
        <f>COUNTIFS('2021 transaction data'!$A$2:$A$1027,A11,'2021 transaction data'!$I$2:$I$1027,TRUE)</f>
        <v>15</v>
      </c>
      <c r="D11" s="6">
        <f>COUNTIFS('2021 transaction data'!$A$2:$A$1027,A11,'2021 transaction data'!$I$2:$I$1027,TRUE,'2021 transaction data'!$G$2:$G$1027,"Player, Club")</f>
        <v>12</v>
      </c>
      <c r="E11" s="2">
        <f>D11/C11</f>
        <v>0.8</v>
      </c>
      <c r="F11" s="3">
        <f>1-E11</f>
        <v>0.19999999999999996</v>
      </c>
      <c r="G11" s="7">
        <f>B11*D11/C11</f>
        <v>9637196</v>
      </c>
      <c r="H11" s="16">
        <f>Assumptions!$G$8*G11*Assumptions!$C$4/1000000</f>
        <v>3.8934271840000005</v>
      </c>
    </row>
    <row r="12" spans="1:8" x14ac:dyDescent="0.2">
      <c r="A12" s="11" t="s">
        <v>363</v>
      </c>
      <c r="B12" s="12">
        <v>35046646</v>
      </c>
      <c r="C12" s="11">
        <f>COUNTIFS('2021 transaction data'!$A$2:$A$1027,A12,'2021 transaction data'!$I$2:$I$1027,TRUE)</f>
        <v>30</v>
      </c>
      <c r="D12" s="6">
        <f>COUNTIFS('2021 transaction data'!$A$2:$A$1027,A12,'2021 transaction data'!$I$2:$I$1027,TRUE,'2021 transaction data'!$G$2:$G$1027,"Player, Club")</f>
        <v>23</v>
      </c>
      <c r="E12" s="2">
        <f>D12/C12</f>
        <v>0.76666666666666672</v>
      </c>
      <c r="F12" s="3">
        <f>1-E12</f>
        <v>0.23333333333333328</v>
      </c>
      <c r="G12" s="7">
        <f>B12*D12/C12</f>
        <v>26869095.266666666</v>
      </c>
      <c r="H12" s="16">
        <f>Assumptions!$G$8*G12*Assumptions!$C$4/1000000</f>
        <v>10.855114487733335</v>
      </c>
    </row>
    <row r="13" spans="1:8" x14ac:dyDescent="0.2">
      <c r="A13" s="11" t="s">
        <v>257</v>
      </c>
      <c r="B13" s="12">
        <v>11494820</v>
      </c>
      <c r="C13" s="11">
        <f>COUNTIFS('2021 transaction data'!$A$2:$A$1027,A13,'2021 transaction data'!$I$2:$I$1027,TRUE)</f>
        <v>27</v>
      </c>
      <c r="D13" s="6">
        <f>COUNTIFS('2021 transaction data'!$A$2:$A$1027,A13,'2021 transaction data'!$I$2:$I$1027,TRUE,'2021 transaction data'!$G$2:$G$1027,"Player, Club")</f>
        <v>20</v>
      </c>
      <c r="E13" s="2">
        <f>D13/C13</f>
        <v>0.7407407407407407</v>
      </c>
      <c r="F13" s="3">
        <f>1-E13</f>
        <v>0.2592592592592593</v>
      </c>
      <c r="G13" s="7">
        <f>B13*D13/C13</f>
        <v>8514681.4814814813</v>
      </c>
      <c r="H13" s="16">
        <f>Assumptions!$G$8*G13*Assumptions!$C$4/1000000</f>
        <v>3.4399313185185183</v>
      </c>
    </row>
    <row r="14" spans="1:8" x14ac:dyDescent="0.2">
      <c r="A14" s="11" t="s">
        <v>496</v>
      </c>
      <c r="B14" s="12">
        <v>13938231</v>
      </c>
      <c r="C14" s="11">
        <f>COUNTIFS('2021 transaction data'!$A$2:$A$1027,A14,'2021 transaction data'!$I$2:$I$1027,TRUE)</f>
        <v>9</v>
      </c>
      <c r="D14" s="6">
        <f>COUNTIFS('2021 transaction data'!$A$2:$A$1027,A14,'2021 transaction data'!$I$2:$I$1027,TRUE,'2021 transaction data'!$G$2:$G$1027,"Player, Club")</f>
        <v>6</v>
      </c>
      <c r="E14" s="2">
        <f>D14/C14</f>
        <v>0.66666666666666663</v>
      </c>
      <c r="F14" s="3">
        <f>1-E14</f>
        <v>0.33333333333333337</v>
      </c>
      <c r="G14" s="7">
        <f>B14*D14/C14</f>
        <v>9292154</v>
      </c>
      <c r="H14" s="16">
        <f>Assumptions!$G$8*G14*Assumptions!$C$4/1000000</f>
        <v>3.7540302159999999</v>
      </c>
    </row>
    <row r="15" spans="1:8" x14ac:dyDescent="0.2">
      <c r="A15" s="11" t="s">
        <v>518</v>
      </c>
      <c r="B15" s="12">
        <v>12593435</v>
      </c>
      <c r="C15" s="11">
        <f>COUNTIFS('2021 transaction data'!$A$2:$A$1027,A15,'2021 transaction data'!$I$2:$I$1027,TRUE)</f>
        <v>27</v>
      </c>
      <c r="D15" s="6">
        <f>COUNTIFS('2021 transaction data'!$A$2:$A$1027,A15,'2021 transaction data'!$I$2:$I$1027,TRUE,'2021 transaction data'!$G$2:$G$1027,"Player, Club")</f>
        <v>18</v>
      </c>
      <c r="E15" s="2">
        <f>D15/C15</f>
        <v>0.66666666666666663</v>
      </c>
      <c r="F15" s="3">
        <f>1-E15</f>
        <v>0.33333333333333337</v>
      </c>
      <c r="G15" s="7">
        <f>B15*D15/C15</f>
        <v>8395623.333333334</v>
      </c>
      <c r="H15" s="16">
        <f>Assumptions!$G$8*G15*Assumptions!$C$4/1000000</f>
        <v>3.3918318266666669</v>
      </c>
    </row>
    <row r="16" spans="1:8" x14ac:dyDescent="0.2">
      <c r="A16" s="11" t="s">
        <v>223</v>
      </c>
      <c r="B16" s="12">
        <v>8865483</v>
      </c>
      <c r="C16" s="11">
        <f>COUNTIFS('2021 transaction data'!$A$2:$A$1027,A16,'2021 transaction data'!$I$2:$I$1027,TRUE)</f>
        <v>27</v>
      </c>
      <c r="D16" s="6">
        <f>COUNTIFS('2021 transaction data'!$A$2:$A$1027,A16,'2021 transaction data'!$I$2:$I$1027,TRUE,'2021 transaction data'!$G$2:$G$1027,"Player, Club")</f>
        <v>17</v>
      </c>
      <c r="E16" s="2">
        <f>D16/C16</f>
        <v>0.62962962962962965</v>
      </c>
      <c r="F16" s="3">
        <f>1-E16</f>
        <v>0.37037037037037035</v>
      </c>
      <c r="G16" s="7">
        <f>B16*D16/C16</f>
        <v>5581970.777777778</v>
      </c>
      <c r="H16" s="16">
        <f>Assumptions!$G$8*G16*Assumptions!$C$4/1000000</f>
        <v>2.2551161942222224</v>
      </c>
    </row>
    <row r="17" spans="1:8" x14ac:dyDescent="0.2">
      <c r="A17" s="11" t="s">
        <v>547</v>
      </c>
      <c r="B17" s="12">
        <v>10532927</v>
      </c>
      <c r="C17" s="11">
        <f>COUNTIFS('2021 transaction data'!$A$2:$A$1027,A17,'2021 transaction data'!$I$2:$I$1027,TRUE)</f>
        <v>18</v>
      </c>
      <c r="D17" s="6">
        <f>COUNTIFS('2021 transaction data'!$A$2:$A$1027,A17,'2021 transaction data'!$I$2:$I$1027,TRUE,'2021 transaction data'!$G$2:$G$1027,"Player, Club")</f>
        <v>10</v>
      </c>
      <c r="E17" s="2">
        <f>D17/C17</f>
        <v>0.55555555555555558</v>
      </c>
      <c r="F17" s="3">
        <f>1-E17</f>
        <v>0.44444444444444442</v>
      </c>
      <c r="G17" s="7">
        <f>B17*D17/C17</f>
        <v>5851626.111111111</v>
      </c>
      <c r="H17" s="16">
        <f>Assumptions!$G$8*G17*Assumptions!$C$4/1000000</f>
        <v>2.364056948888889</v>
      </c>
    </row>
    <row r="18" spans="1:8" x14ac:dyDescent="0.2">
      <c r="A18" s="11" t="s">
        <v>417</v>
      </c>
      <c r="B18" s="12">
        <v>7717687</v>
      </c>
      <c r="C18" s="11">
        <f>COUNTIFS('2021 transaction data'!$A$2:$A$1027,A18,'2021 transaction data'!$I$2:$I$1027,TRUE)</f>
        <v>22</v>
      </c>
      <c r="D18" s="6">
        <f>COUNTIFS('2021 transaction data'!$A$2:$A$1027,A18,'2021 transaction data'!$I$2:$I$1027,TRUE,'2021 transaction data'!$G$2:$G$1027,"Player, Club")</f>
        <v>12</v>
      </c>
      <c r="E18" s="2">
        <f>D18/C18</f>
        <v>0.54545454545454541</v>
      </c>
      <c r="F18" s="3">
        <f>1-E18</f>
        <v>0.45454545454545459</v>
      </c>
      <c r="G18" s="7">
        <f>B18*D18/C18</f>
        <v>4209647.4545454541</v>
      </c>
      <c r="H18" s="16">
        <f>Assumptions!$G$8*G18*Assumptions!$C$4/1000000</f>
        <v>1.7006975716363637</v>
      </c>
    </row>
    <row r="19" spans="1:8" x14ac:dyDescent="0.2">
      <c r="A19" s="11" t="s">
        <v>200</v>
      </c>
      <c r="B19" s="12">
        <v>28227858</v>
      </c>
      <c r="C19" s="11">
        <f>COUNTIFS('2021 transaction data'!$A$2:$A$1027,A19,'2021 transaction data'!$I$2:$I$1027,TRUE)</f>
        <v>30</v>
      </c>
      <c r="D19" s="6">
        <f>COUNTIFS('2021 transaction data'!$A$2:$A$1027,A19,'2021 transaction data'!$I$2:$I$1027,TRUE,'2021 transaction data'!$G$2:$G$1027,"Player, Club")</f>
        <v>16</v>
      </c>
      <c r="E19" s="2">
        <f>D19/C19</f>
        <v>0.53333333333333333</v>
      </c>
      <c r="F19" s="3">
        <f>1-E19</f>
        <v>0.46666666666666667</v>
      </c>
      <c r="G19" s="7">
        <f>B19*D19/C19</f>
        <v>15054857.6</v>
      </c>
      <c r="H19" s="16">
        <f>Assumptions!$G$8*G19*Assumptions!$C$4/1000000</f>
        <v>6.0821624704000001</v>
      </c>
    </row>
    <row r="20" spans="1:8" x14ac:dyDescent="0.2">
      <c r="A20" s="11" t="s">
        <v>56</v>
      </c>
      <c r="B20" s="12">
        <v>9557054</v>
      </c>
      <c r="C20" s="11">
        <f>COUNTIFS('2021 transaction data'!$A$2:$A$1027,A20,'2021 transaction data'!$I$2:$I$1027,TRUE)</f>
        <v>33</v>
      </c>
      <c r="D20" s="6">
        <f>COUNTIFS('2021 transaction data'!$A$2:$A$1027,A20,'2021 transaction data'!$I$2:$I$1027,TRUE,'2021 transaction data'!$G$2:$G$1027,"Player, Club")</f>
        <v>16</v>
      </c>
      <c r="E20" s="2">
        <f>D20/C20</f>
        <v>0.48484848484848486</v>
      </c>
      <c r="F20" s="3">
        <f>1-E20</f>
        <v>0.51515151515151514</v>
      </c>
      <c r="G20" s="7">
        <f>B20*D20/C20</f>
        <v>4633723.1515151514</v>
      </c>
      <c r="H20" s="16">
        <f>Assumptions!$G$8*G20*Assumptions!$C$4/1000000</f>
        <v>1.8720241532121211</v>
      </c>
    </row>
    <row r="21" spans="1:8" ht="16" customHeight="1" x14ac:dyDescent="0.2">
      <c r="A21" s="11" t="s">
        <v>298</v>
      </c>
      <c r="B21" s="12">
        <v>11396947</v>
      </c>
      <c r="C21" s="11">
        <f>COUNTIFS('2021 transaction data'!$A$2:$A$1027,A21,'2021 transaction data'!$I$2:$I$1027,TRUE)</f>
        <v>19</v>
      </c>
      <c r="D21" s="6">
        <f>COUNTIFS('2021 transaction data'!$A$2:$A$1027,A21,'2021 transaction data'!$I$2:$I$1027,TRUE,'2021 transaction data'!$G$2:$G$1027,"Player, Club")</f>
        <v>7</v>
      </c>
      <c r="E21" s="2">
        <f>D21/C21</f>
        <v>0.36842105263157893</v>
      </c>
      <c r="F21" s="3">
        <f>1-E21</f>
        <v>0.63157894736842102</v>
      </c>
      <c r="G21" s="7">
        <f>B21*D21/C21</f>
        <v>4198875.2105263155</v>
      </c>
      <c r="H21" s="16">
        <f>Assumptions!$G$8*G21*Assumptions!$C$4/1000000</f>
        <v>1.6963455850526317</v>
      </c>
    </row>
    <row r="22" spans="1:8" x14ac:dyDescent="0.2">
      <c r="A22" s="11"/>
      <c r="B22" s="12"/>
      <c r="C22" s="11"/>
      <c r="D22" s="6"/>
      <c r="E22" s="2"/>
      <c r="F22" s="3"/>
      <c r="G22" s="7"/>
      <c r="H22" s="16"/>
    </row>
    <row r="23" spans="1:8" x14ac:dyDescent="0.2">
      <c r="A23" s="10" t="s">
        <v>608</v>
      </c>
      <c r="B23" s="14">
        <f>SUM(B2:B21)</f>
        <v>272559227</v>
      </c>
      <c r="C23" s="13">
        <f>SUM(C2:C21)</f>
        <v>460</v>
      </c>
      <c r="D23" s="8">
        <f>SUM(D2:D21)</f>
        <v>334</v>
      </c>
      <c r="E23" s="18">
        <f>D23/C23</f>
        <v>0.72608695652173916</v>
      </c>
      <c r="F23" s="4">
        <f>1-E23</f>
        <v>0.27391304347826084</v>
      </c>
      <c r="G23" s="9"/>
      <c r="H23" s="9">
        <f>SUM(H2:H21)</f>
        <v>80.730207736079137</v>
      </c>
    </row>
    <row r="56" spans="1:1" x14ac:dyDescent="0.2">
      <c r="A56" t="str">
        <f t="shared" ref="A56:A57" si="0">PROPER(A24)</f>
        <v/>
      </c>
    </row>
    <row r="57" spans="1:1" x14ac:dyDescent="0.2">
      <c r="A57" t="str">
        <f t="shared" si="0"/>
        <v/>
      </c>
    </row>
  </sheetData>
  <autoFilter ref="A1:I21" xr:uid="{C1B5748E-DB00-B341-B0E3-13FB3EC4DCE5}">
    <sortState xmlns:xlrd2="http://schemas.microsoft.com/office/spreadsheetml/2017/richdata2" ref="A2:I21">
      <sortCondition descending="1" ref="E1:E21"/>
    </sortState>
  </autoFilter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5984-BB67-A543-B5E3-9B2DC3AB4B9E}">
  <sheetPr>
    <tabColor theme="8" tint="0.79998168889431442"/>
  </sheetPr>
  <dimension ref="A1:I693"/>
  <sheetViews>
    <sheetView zoomScale="173" zoomScaleNormal="173" workbookViewId="0">
      <selection activeCell="D8" sqref="D8"/>
    </sheetView>
  </sheetViews>
  <sheetFormatPr baseColWidth="10" defaultRowHeight="16" x14ac:dyDescent="0.2"/>
  <cols>
    <col min="2" max="2" width="18.33203125" customWidth="1"/>
    <col min="3" max="3" width="28.1640625" customWidth="1"/>
  </cols>
  <sheetData>
    <row r="1" spans="1:9" x14ac:dyDescent="0.2">
      <c r="A1" s="27" t="s">
        <v>617</v>
      </c>
      <c r="B1" s="27" t="s">
        <v>15</v>
      </c>
      <c r="C1" s="27" t="s">
        <v>622</v>
      </c>
      <c r="D1" s="27" t="s">
        <v>618</v>
      </c>
      <c r="E1" s="27" t="s">
        <v>603</v>
      </c>
      <c r="F1" s="27" t="s">
        <v>619</v>
      </c>
      <c r="G1" s="27" t="s">
        <v>605</v>
      </c>
      <c r="H1" s="27" t="s">
        <v>606</v>
      </c>
      <c r="I1" s="27" t="s">
        <v>2123</v>
      </c>
    </row>
    <row r="2" spans="1:9" x14ac:dyDescent="0.2">
      <c r="A2" s="29" t="s">
        <v>1171</v>
      </c>
      <c r="B2" s="29" t="s">
        <v>2816</v>
      </c>
      <c r="C2" s="29" t="s">
        <v>1171</v>
      </c>
      <c r="D2" s="29" t="s">
        <v>1193</v>
      </c>
      <c r="E2" s="29" t="s">
        <v>46</v>
      </c>
      <c r="F2" s="29" t="s">
        <v>47</v>
      </c>
      <c r="G2" s="29" t="s">
        <v>5</v>
      </c>
      <c r="H2" s="29" t="s">
        <v>623</v>
      </c>
      <c r="I2" s="28" t="b" cm="1">
        <f t="array" ref="I2">SUMPRODUCT(--(D2=Assumptions!$A$4:$A$12))&gt;0</f>
        <v>1</v>
      </c>
    </row>
    <row r="3" spans="1:9" x14ac:dyDescent="0.2">
      <c r="A3" s="29" t="s">
        <v>1171</v>
      </c>
      <c r="B3" s="29" t="s">
        <v>2817</v>
      </c>
      <c r="C3" s="29" t="s">
        <v>1171</v>
      </c>
      <c r="D3" s="29" t="s">
        <v>1193</v>
      </c>
      <c r="E3" s="29" t="s">
        <v>1247</v>
      </c>
      <c r="F3" s="29" t="s">
        <v>1248</v>
      </c>
      <c r="G3" s="29" t="s">
        <v>5</v>
      </c>
      <c r="H3" s="29" t="s">
        <v>623</v>
      </c>
      <c r="I3" s="28" t="b" cm="1">
        <f t="array" ref="I3">SUMPRODUCT(--(D3=Assumptions!$A$4:$A$12))&gt;0</f>
        <v>1</v>
      </c>
    </row>
    <row r="4" spans="1:9" x14ac:dyDescent="0.2">
      <c r="A4" s="29" t="s">
        <v>1171</v>
      </c>
      <c r="B4" s="29" t="s">
        <v>936</v>
      </c>
      <c r="C4" s="29" t="s">
        <v>1172</v>
      </c>
      <c r="D4" s="29" t="s">
        <v>627</v>
      </c>
      <c r="E4" s="29" t="s">
        <v>10</v>
      </c>
      <c r="F4" s="29" t="s">
        <v>11</v>
      </c>
      <c r="G4" s="29" t="s">
        <v>5</v>
      </c>
      <c r="H4" s="29" t="s">
        <v>623</v>
      </c>
      <c r="I4" s="28" t="b" cm="1">
        <f t="array" ref="I4">SUMPRODUCT(--(D4=Assumptions!$A$4:$A$12))&gt;0</f>
        <v>1</v>
      </c>
    </row>
    <row r="5" spans="1:9" x14ac:dyDescent="0.2">
      <c r="A5" s="29" t="s">
        <v>1171</v>
      </c>
      <c r="B5" s="29" t="s">
        <v>937</v>
      </c>
      <c r="C5" s="29" t="s">
        <v>2204</v>
      </c>
      <c r="D5" s="29" t="s">
        <v>627</v>
      </c>
      <c r="E5" s="29" t="s">
        <v>79</v>
      </c>
      <c r="F5" s="29" t="s">
        <v>80</v>
      </c>
      <c r="G5" s="29" t="s">
        <v>5</v>
      </c>
      <c r="H5" s="29" t="s">
        <v>623</v>
      </c>
      <c r="I5" s="28" t="b" cm="1">
        <f t="array" ref="I5">SUMPRODUCT(--(D5=Assumptions!$A$4:$A$12))&gt;0</f>
        <v>1</v>
      </c>
    </row>
    <row r="6" spans="1:9" x14ac:dyDescent="0.2">
      <c r="A6" s="29" t="s">
        <v>1171</v>
      </c>
      <c r="B6" s="29" t="s">
        <v>938</v>
      </c>
      <c r="C6" s="29" t="s">
        <v>3369</v>
      </c>
      <c r="D6" s="29" t="s">
        <v>627</v>
      </c>
      <c r="E6" s="29" t="s">
        <v>28</v>
      </c>
      <c r="F6" s="29" t="s">
        <v>29</v>
      </c>
      <c r="G6" s="29" t="s">
        <v>5</v>
      </c>
      <c r="H6" s="29" t="s">
        <v>623</v>
      </c>
      <c r="I6" s="28" t="b" cm="1">
        <f t="array" ref="I6">SUMPRODUCT(--(D6=Assumptions!$A$4:$A$12))&gt;0</f>
        <v>1</v>
      </c>
    </row>
    <row r="7" spans="1:9" x14ac:dyDescent="0.2">
      <c r="A7" s="29" t="s">
        <v>1171</v>
      </c>
      <c r="B7" s="29" t="s">
        <v>938</v>
      </c>
      <c r="C7" s="29" t="s">
        <v>3369</v>
      </c>
      <c r="D7" s="29" t="s">
        <v>627</v>
      </c>
      <c r="E7" s="29" t="s">
        <v>708</v>
      </c>
      <c r="F7" s="29" t="s">
        <v>148</v>
      </c>
      <c r="G7" s="29" t="s">
        <v>622</v>
      </c>
      <c r="H7" s="29" t="s">
        <v>623</v>
      </c>
      <c r="I7" s="28" t="b" cm="1">
        <f t="array" ref="I7">SUMPRODUCT(--(D7=Assumptions!$A$4:$A$12))&gt;0</f>
        <v>1</v>
      </c>
    </row>
    <row r="8" spans="1:9" x14ac:dyDescent="0.2">
      <c r="A8" s="29" t="s">
        <v>1171</v>
      </c>
      <c r="B8" s="29" t="s">
        <v>360</v>
      </c>
      <c r="C8" s="29" t="s">
        <v>347</v>
      </c>
      <c r="D8" s="29" t="s">
        <v>654</v>
      </c>
      <c r="E8" s="29" t="s">
        <v>708</v>
      </c>
      <c r="F8" s="29" t="s">
        <v>148</v>
      </c>
      <c r="G8" s="29" t="s">
        <v>5</v>
      </c>
      <c r="H8" s="29" t="s">
        <v>623</v>
      </c>
      <c r="I8" s="28" t="b" cm="1">
        <f t="array" ref="I8">SUMPRODUCT(--(D8=Assumptions!$A$4:$A$12))&gt;0</f>
        <v>1</v>
      </c>
    </row>
    <row r="9" spans="1:9" x14ac:dyDescent="0.2">
      <c r="A9" s="29" t="s">
        <v>1171</v>
      </c>
      <c r="B9" s="29" t="s">
        <v>360</v>
      </c>
      <c r="C9" s="29" t="s">
        <v>347</v>
      </c>
      <c r="D9" s="29" t="s">
        <v>654</v>
      </c>
      <c r="E9" s="29" t="s">
        <v>939</v>
      </c>
      <c r="F9" s="29" t="s">
        <v>940</v>
      </c>
      <c r="G9" s="29" t="s">
        <v>15</v>
      </c>
      <c r="H9" s="29" t="s">
        <v>647</v>
      </c>
      <c r="I9" s="28" t="b" cm="1">
        <f t="array" ref="I9">SUMPRODUCT(--(D9=Assumptions!$A$4:$A$12))&gt;0</f>
        <v>1</v>
      </c>
    </row>
    <row r="10" spans="1:9" x14ac:dyDescent="0.2">
      <c r="A10" s="29" t="s">
        <v>1171</v>
      </c>
      <c r="B10" s="29" t="s">
        <v>360</v>
      </c>
      <c r="C10" s="29" t="s">
        <v>347</v>
      </c>
      <c r="D10" s="29" t="s">
        <v>654</v>
      </c>
      <c r="E10" s="29" t="s">
        <v>82</v>
      </c>
      <c r="F10" s="29" t="s">
        <v>83</v>
      </c>
      <c r="G10" s="29" t="s">
        <v>622</v>
      </c>
      <c r="H10" s="29" t="s">
        <v>623</v>
      </c>
      <c r="I10" s="28" t="b" cm="1">
        <f t="array" ref="I10">SUMPRODUCT(--(D10=Assumptions!$A$4:$A$12))&gt;0</f>
        <v>1</v>
      </c>
    </row>
    <row r="11" spans="1:9" x14ac:dyDescent="0.2">
      <c r="A11" s="29" t="s">
        <v>1171</v>
      </c>
      <c r="B11" s="29" t="s">
        <v>941</v>
      </c>
      <c r="C11" s="29" t="s">
        <v>2818</v>
      </c>
      <c r="D11" s="29" t="s">
        <v>627</v>
      </c>
      <c r="E11" s="29" t="s">
        <v>46</v>
      </c>
      <c r="F11" s="29" t="s">
        <v>47</v>
      </c>
      <c r="G11" s="29" t="s">
        <v>5</v>
      </c>
      <c r="H11" s="29" t="s">
        <v>623</v>
      </c>
      <c r="I11" s="28" t="b" cm="1">
        <f t="array" ref="I11">SUMPRODUCT(--(D11=Assumptions!$A$4:$A$12))&gt;0</f>
        <v>1</v>
      </c>
    </row>
    <row r="12" spans="1:9" x14ac:dyDescent="0.2">
      <c r="A12" s="29" t="s">
        <v>1171</v>
      </c>
      <c r="B12" s="29" t="s">
        <v>2819</v>
      </c>
      <c r="C12" s="29" t="s">
        <v>1171</v>
      </c>
      <c r="D12" s="29" t="s">
        <v>1193</v>
      </c>
      <c r="E12" s="29" t="s">
        <v>1583</v>
      </c>
      <c r="F12" s="29" t="s">
        <v>1584</v>
      </c>
      <c r="G12" s="29" t="s">
        <v>5</v>
      </c>
      <c r="H12" s="29" t="s">
        <v>623</v>
      </c>
      <c r="I12" s="28" t="b" cm="1">
        <f t="array" ref="I12">SUMPRODUCT(--(D12=Assumptions!$A$4:$A$12))&gt;0</f>
        <v>1</v>
      </c>
    </row>
    <row r="13" spans="1:9" x14ac:dyDescent="0.2">
      <c r="A13" s="29" t="s">
        <v>1171</v>
      </c>
      <c r="B13" s="29" t="s">
        <v>2820</v>
      </c>
      <c r="C13" s="29" t="s">
        <v>1171</v>
      </c>
      <c r="D13" s="29" t="s">
        <v>1193</v>
      </c>
      <c r="E13" s="29" t="s">
        <v>46</v>
      </c>
      <c r="F13" s="29" t="s">
        <v>47</v>
      </c>
      <c r="G13" s="29" t="s">
        <v>5</v>
      </c>
      <c r="H13" s="29" t="s">
        <v>623</v>
      </c>
      <c r="I13" s="28" t="b" cm="1">
        <f t="array" ref="I13">SUMPRODUCT(--(D13=Assumptions!$A$4:$A$12))&gt;0</f>
        <v>1</v>
      </c>
    </row>
    <row r="14" spans="1:9" x14ac:dyDescent="0.2">
      <c r="A14" s="29" t="s">
        <v>1171</v>
      </c>
      <c r="B14" s="29" t="s">
        <v>2821</v>
      </c>
      <c r="C14" s="29" t="s">
        <v>1171</v>
      </c>
      <c r="D14" s="29" t="s">
        <v>1193</v>
      </c>
      <c r="E14" s="29" t="s">
        <v>2822</v>
      </c>
      <c r="F14" s="29" t="s">
        <v>2823</v>
      </c>
      <c r="G14" s="29" t="s">
        <v>15</v>
      </c>
      <c r="H14" s="29" t="s">
        <v>623</v>
      </c>
      <c r="I14" s="28" t="b" cm="1">
        <f t="array" ref="I14">SUMPRODUCT(--(D14=Assumptions!$A$4:$A$12))&gt;0</f>
        <v>1</v>
      </c>
    </row>
    <row r="15" spans="1:9" x14ac:dyDescent="0.2">
      <c r="A15" s="29" t="s">
        <v>1171</v>
      </c>
      <c r="B15" s="29" t="s">
        <v>861</v>
      </c>
      <c r="C15" s="29" t="s">
        <v>1171</v>
      </c>
      <c r="D15" s="29" t="s">
        <v>1193</v>
      </c>
      <c r="E15" s="29" t="s">
        <v>46</v>
      </c>
      <c r="F15" s="29" t="s">
        <v>47</v>
      </c>
      <c r="G15" s="29" t="s">
        <v>5</v>
      </c>
      <c r="H15" s="29" t="s">
        <v>623</v>
      </c>
      <c r="I15" s="28" t="b" cm="1">
        <f t="array" ref="I15">SUMPRODUCT(--(D15=Assumptions!$A$4:$A$12))&gt;0</f>
        <v>1</v>
      </c>
    </row>
    <row r="16" spans="1:9" x14ac:dyDescent="0.2">
      <c r="A16" s="29" t="s">
        <v>1171</v>
      </c>
      <c r="B16" s="29" t="s">
        <v>2824</v>
      </c>
      <c r="C16" s="29" t="s">
        <v>1171</v>
      </c>
      <c r="D16" s="29" t="s">
        <v>1193</v>
      </c>
      <c r="E16" s="29" t="s">
        <v>2825</v>
      </c>
      <c r="F16" s="29" t="s">
        <v>2826</v>
      </c>
      <c r="G16" s="29" t="s">
        <v>15</v>
      </c>
      <c r="H16" s="29" t="s">
        <v>623</v>
      </c>
      <c r="I16" s="28" t="b" cm="1">
        <f t="array" ref="I16">SUMPRODUCT(--(D16=Assumptions!$A$4:$A$12))&gt;0</f>
        <v>1</v>
      </c>
    </row>
    <row r="17" spans="1:9" x14ac:dyDescent="0.2">
      <c r="A17" s="29" t="s">
        <v>1171</v>
      </c>
      <c r="B17" s="29" t="s">
        <v>2827</v>
      </c>
      <c r="C17" s="29" t="s">
        <v>1171</v>
      </c>
      <c r="D17" s="29" t="s">
        <v>1193</v>
      </c>
      <c r="E17" s="29" t="s">
        <v>2828</v>
      </c>
      <c r="F17" s="29" t="s">
        <v>2829</v>
      </c>
      <c r="G17" s="29" t="s">
        <v>15</v>
      </c>
      <c r="H17" s="29" t="s">
        <v>623</v>
      </c>
      <c r="I17" s="28" t="b" cm="1">
        <f t="array" ref="I17">SUMPRODUCT(--(D17=Assumptions!$A$4:$A$12))&gt;0</f>
        <v>1</v>
      </c>
    </row>
    <row r="18" spans="1:9" x14ac:dyDescent="0.2">
      <c r="A18" s="29" t="s">
        <v>1171</v>
      </c>
      <c r="B18" s="29" t="s">
        <v>2830</v>
      </c>
      <c r="C18" s="29" t="s">
        <v>1171</v>
      </c>
      <c r="D18" s="29" t="s">
        <v>1193</v>
      </c>
      <c r="E18" s="29" t="s">
        <v>2828</v>
      </c>
      <c r="F18" s="29" t="s">
        <v>2829</v>
      </c>
      <c r="G18" s="29" t="s">
        <v>15</v>
      </c>
      <c r="H18" s="29" t="s">
        <v>623</v>
      </c>
      <c r="I18" s="28" t="b" cm="1">
        <f t="array" ref="I18">SUMPRODUCT(--(D18=Assumptions!$A$4:$A$12))&gt;0</f>
        <v>1</v>
      </c>
    </row>
    <row r="19" spans="1:9" x14ac:dyDescent="0.2">
      <c r="A19" s="29" t="s">
        <v>1171</v>
      </c>
      <c r="B19" s="29" t="s">
        <v>2831</v>
      </c>
      <c r="C19" s="29" t="s">
        <v>1171</v>
      </c>
      <c r="D19" s="29" t="s">
        <v>1193</v>
      </c>
      <c r="E19" s="29" t="s">
        <v>2828</v>
      </c>
      <c r="F19" s="29" t="s">
        <v>2829</v>
      </c>
      <c r="G19" s="29" t="s">
        <v>15</v>
      </c>
      <c r="H19" s="29" t="s">
        <v>623</v>
      </c>
      <c r="I19" s="28" t="b" cm="1">
        <f t="array" ref="I19">SUMPRODUCT(--(D19=Assumptions!$A$4:$A$12))&gt;0</f>
        <v>1</v>
      </c>
    </row>
    <row r="20" spans="1:9" x14ac:dyDescent="0.2">
      <c r="A20" s="29" t="s">
        <v>1171</v>
      </c>
      <c r="B20" s="29" t="s">
        <v>2832</v>
      </c>
      <c r="C20" s="29" t="s">
        <v>1171</v>
      </c>
      <c r="D20" s="29" t="s">
        <v>1193</v>
      </c>
      <c r="E20" s="29" t="s">
        <v>10</v>
      </c>
      <c r="F20" s="29" t="s">
        <v>11</v>
      </c>
      <c r="G20" s="29" t="s">
        <v>15</v>
      </c>
      <c r="H20" s="29" t="s">
        <v>623</v>
      </c>
      <c r="I20" s="28" t="b" cm="1">
        <f t="array" ref="I20">SUMPRODUCT(--(D20=Assumptions!$A$4:$A$12))&gt;0</f>
        <v>1</v>
      </c>
    </row>
    <row r="21" spans="1:9" x14ac:dyDescent="0.2">
      <c r="A21" s="29" t="s">
        <v>1171</v>
      </c>
      <c r="B21" s="29" t="s">
        <v>2833</v>
      </c>
      <c r="C21" s="29" t="s">
        <v>1171</v>
      </c>
      <c r="D21" s="29" t="s">
        <v>1193</v>
      </c>
      <c r="E21" s="29" t="s">
        <v>46</v>
      </c>
      <c r="F21" s="29" t="s">
        <v>47</v>
      </c>
      <c r="G21" s="29" t="s">
        <v>15</v>
      </c>
      <c r="H21" s="29" t="s">
        <v>623</v>
      </c>
      <c r="I21" s="28" t="b" cm="1">
        <f t="array" ref="I21">SUMPRODUCT(--(D21=Assumptions!$A$4:$A$12))&gt;0</f>
        <v>1</v>
      </c>
    </row>
    <row r="22" spans="1:9" x14ac:dyDescent="0.2">
      <c r="A22" s="29" t="s">
        <v>1171</v>
      </c>
      <c r="B22" s="29" t="s">
        <v>2834</v>
      </c>
      <c r="C22" s="29" t="s">
        <v>1171</v>
      </c>
      <c r="D22" s="29" t="s">
        <v>1193</v>
      </c>
      <c r="E22" s="29" t="s">
        <v>2345</v>
      </c>
      <c r="F22" s="29" t="s">
        <v>2346</v>
      </c>
      <c r="G22" s="29" t="s">
        <v>15</v>
      </c>
      <c r="H22" s="29" t="s">
        <v>623</v>
      </c>
      <c r="I22" s="28" t="b" cm="1">
        <f t="array" ref="I22">SUMPRODUCT(--(D22=Assumptions!$A$4:$A$12))&gt;0</f>
        <v>1</v>
      </c>
    </row>
    <row r="23" spans="1:9" x14ac:dyDescent="0.2">
      <c r="A23" s="29" t="s">
        <v>1171</v>
      </c>
      <c r="B23" s="29" t="s">
        <v>2835</v>
      </c>
      <c r="C23" s="29" t="s">
        <v>1171</v>
      </c>
      <c r="D23" s="29" t="s">
        <v>1193</v>
      </c>
      <c r="E23" s="29" t="s">
        <v>1322</v>
      </c>
      <c r="F23" s="29" t="s">
        <v>1323</v>
      </c>
      <c r="G23" s="29" t="s">
        <v>15</v>
      </c>
      <c r="H23" s="29" t="s">
        <v>623</v>
      </c>
      <c r="I23" s="28" t="b" cm="1">
        <f t="array" ref="I23">SUMPRODUCT(--(D23=Assumptions!$A$4:$A$12))&gt;0</f>
        <v>1</v>
      </c>
    </row>
    <row r="24" spans="1:9" x14ac:dyDescent="0.2">
      <c r="A24" s="29" t="s">
        <v>1171</v>
      </c>
      <c r="B24" s="29" t="s">
        <v>2835</v>
      </c>
      <c r="C24" s="29" t="s">
        <v>1171</v>
      </c>
      <c r="D24" s="29" t="s">
        <v>1193</v>
      </c>
      <c r="E24" s="29" t="s">
        <v>224</v>
      </c>
      <c r="F24" s="29" t="s">
        <v>225</v>
      </c>
      <c r="G24" s="29" t="s">
        <v>617</v>
      </c>
      <c r="H24" s="29" t="s">
        <v>623</v>
      </c>
      <c r="I24" s="28" t="b" cm="1">
        <f t="array" ref="I24">SUMPRODUCT(--(D24=Assumptions!$A$4:$A$12))&gt;0</f>
        <v>1</v>
      </c>
    </row>
    <row r="25" spans="1:9" x14ac:dyDescent="0.2">
      <c r="A25" s="29" t="s">
        <v>1171</v>
      </c>
      <c r="B25" s="29" t="s">
        <v>2836</v>
      </c>
      <c r="C25" s="29" t="s">
        <v>1171</v>
      </c>
      <c r="D25" s="29" t="s">
        <v>1193</v>
      </c>
      <c r="E25" s="29" t="s">
        <v>34</v>
      </c>
      <c r="F25" s="29" t="s">
        <v>35</v>
      </c>
      <c r="G25" s="29" t="s">
        <v>15</v>
      </c>
      <c r="H25" s="29" t="s">
        <v>623</v>
      </c>
      <c r="I25" s="28" t="b" cm="1">
        <f t="array" ref="I25">SUMPRODUCT(--(D25=Assumptions!$A$4:$A$12))&gt;0</f>
        <v>1</v>
      </c>
    </row>
    <row r="26" spans="1:9" x14ac:dyDescent="0.2">
      <c r="A26" s="29" t="s">
        <v>1171</v>
      </c>
      <c r="B26" s="29" t="s">
        <v>2837</v>
      </c>
      <c r="C26" s="29" t="s">
        <v>1171</v>
      </c>
      <c r="D26" s="29" t="s">
        <v>1193</v>
      </c>
      <c r="E26" s="29" t="s">
        <v>2838</v>
      </c>
      <c r="F26" s="29" t="s">
        <v>2337</v>
      </c>
      <c r="G26" s="29" t="s">
        <v>5</v>
      </c>
      <c r="H26" s="29" t="s">
        <v>623</v>
      </c>
      <c r="I26" s="28" t="b" cm="1">
        <f t="array" ref="I26">SUMPRODUCT(--(D26=Assumptions!$A$4:$A$12))&gt;0</f>
        <v>1</v>
      </c>
    </row>
    <row r="27" spans="1:9" x14ac:dyDescent="0.2">
      <c r="A27" s="29" t="s">
        <v>1171</v>
      </c>
      <c r="B27" s="29" t="s">
        <v>33</v>
      </c>
      <c r="C27" s="29" t="s">
        <v>1171</v>
      </c>
      <c r="D27" s="29" t="s">
        <v>1193</v>
      </c>
      <c r="E27" s="29" t="s">
        <v>136</v>
      </c>
      <c r="F27" s="29" t="s">
        <v>137</v>
      </c>
      <c r="G27" s="29" t="s">
        <v>5</v>
      </c>
      <c r="H27" s="29" t="s">
        <v>623</v>
      </c>
      <c r="I27" s="28" t="b" cm="1">
        <f t="array" ref="I27">SUMPRODUCT(--(D27=Assumptions!$A$4:$A$12))&gt;0</f>
        <v>1</v>
      </c>
    </row>
    <row r="28" spans="1:9" x14ac:dyDescent="0.2">
      <c r="A28" s="29" t="s">
        <v>1171</v>
      </c>
      <c r="B28" s="29" t="s">
        <v>2839</v>
      </c>
      <c r="C28" s="29" t="s">
        <v>1171</v>
      </c>
      <c r="D28" s="29" t="s">
        <v>1193</v>
      </c>
      <c r="E28" s="29" t="s">
        <v>160</v>
      </c>
      <c r="F28" s="29" t="s">
        <v>161</v>
      </c>
      <c r="G28" s="29" t="s">
        <v>5</v>
      </c>
      <c r="H28" s="29" t="s">
        <v>623</v>
      </c>
      <c r="I28" s="28" t="b" cm="1">
        <f t="array" ref="I28">SUMPRODUCT(--(D28=Assumptions!$A$4:$A$12))&gt;0</f>
        <v>1</v>
      </c>
    </row>
    <row r="29" spans="1:9" x14ac:dyDescent="0.2">
      <c r="A29" s="29" t="s">
        <v>1171</v>
      </c>
      <c r="B29" s="29" t="s">
        <v>2840</v>
      </c>
      <c r="C29" s="29" t="s">
        <v>1171</v>
      </c>
      <c r="D29" s="29" t="s">
        <v>1193</v>
      </c>
      <c r="E29" s="29" t="s">
        <v>61</v>
      </c>
      <c r="F29" s="29" t="s">
        <v>62</v>
      </c>
      <c r="G29" s="29" t="s">
        <v>15</v>
      </c>
      <c r="H29" s="29" t="s">
        <v>623</v>
      </c>
      <c r="I29" s="28" t="b" cm="1">
        <f t="array" ref="I29">SUMPRODUCT(--(D29=Assumptions!$A$4:$A$12))&gt;0</f>
        <v>1</v>
      </c>
    </row>
    <row r="30" spans="1:9" x14ac:dyDescent="0.2">
      <c r="A30" s="29" t="s">
        <v>2841</v>
      </c>
      <c r="B30" s="29" t="s">
        <v>2842</v>
      </c>
      <c r="C30" s="29" t="s">
        <v>1171</v>
      </c>
      <c r="D30" s="29" t="s">
        <v>2201</v>
      </c>
      <c r="E30" s="29" t="s">
        <v>2082</v>
      </c>
      <c r="F30" s="29" t="s">
        <v>2083</v>
      </c>
      <c r="G30" s="29" t="s">
        <v>622</v>
      </c>
      <c r="H30" s="29" t="s">
        <v>623</v>
      </c>
      <c r="I30" s="28" t="b" cm="1">
        <f t="array" ref="I30">SUMPRODUCT(--(D30=Assumptions!$A$4:$A$12))&gt;0</f>
        <v>0</v>
      </c>
    </row>
    <row r="31" spans="1:9" x14ac:dyDescent="0.2">
      <c r="A31" s="29" t="s">
        <v>2843</v>
      </c>
      <c r="B31" s="29" t="s">
        <v>1626</v>
      </c>
      <c r="C31" s="29" t="s">
        <v>1171</v>
      </c>
      <c r="D31" s="29" t="s">
        <v>2201</v>
      </c>
      <c r="E31" s="29" t="s">
        <v>2844</v>
      </c>
      <c r="F31" s="29" t="s">
        <v>2845</v>
      </c>
      <c r="G31" s="29" t="s">
        <v>622</v>
      </c>
      <c r="H31" s="29" t="s">
        <v>623</v>
      </c>
      <c r="I31" s="28" t="b" cm="1">
        <f t="array" ref="I31">SUMPRODUCT(--(D31=Assumptions!$A$4:$A$12))&gt;0</f>
        <v>0</v>
      </c>
    </row>
    <row r="32" spans="1:9" x14ac:dyDescent="0.2">
      <c r="A32" s="29" t="s">
        <v>4</v>
      </c>
      <c r="B32" s="29" t="s">
        <v>2846</v>
      </c>
      <c r="C32" s="29" t="s">
        <v>4</v>
      </c>
      <c r="D32" s="29" t="s">
        <v>1193</v>
      </c>
      <c r="E32" s="29" t="s">
        <v>1391</v>
      </c>
      <c r="F32" s="29" t="s">
        <v>1392</v>
      </c>
      <c r="G32" s="29" t="s">
        <v>5</v>
      </c>
      <c r="H32" s="29" t="s">
        <v>623</v>
      </c>
      <c r="I32" s="28" t="b" cm="1">
        <f t="array" ref="I32">SUMPRODUCT(--(D32=Assumptions!$A$4:$A$12))&gt;0</f>
        <v>1</v>
      </c>
    </row>
    <row r="33" spans="1:9" x14ac:dyDescent="0.2">
      <c r="A33" s="29" t="s">
        <v>4</v>
      </c>
      <c r="B33" s="29" t="s">
        <v>2847</v>
      </c>
      <c r="C33" s="29" t="s">
        <v>4</v>
      </c>
      <c r="D33" s="29" t="s">
        <v>1356</v>
      </c>
      <c r="E33" s="29" t="s">
        <v>471</v>
      </c>
      <c r="F33" s="29" t="s">
        <v>472</v>
      </c>
      <c r="G33" s="29" t="s">
        <v>5</v>
      </c>
      <c r="H33" s="29" t="s">
        <v>623</v>
      </c>
      <c r="I33" s="28" t="b" cm="1">
        <f t="array" ref="I33">SUMPRODUCT(--(D33=Assumptions!$A$4:$A$12))&gt;0</f>
        <v>0</v>
      </c>
    </row>
    <row r="34" spans="1:9" x14ac:dyDescent="0.2">
      <c r="A34" s="29" t="s">
        <v>4</v>
      </c>
      <c r="B34" s="29" t="s">
        <v>2848</v>
      </c>
      <c r="C34" s="29" t="s">
        <v>4</v>
      </c>
      <c r="D34" s="29" t="s">
        <v>1356</v>
      </c>
      <c r="E34" s="29" t="s">
        <v>872</v>
      </c>
      <c r="F34" s="29" t="s">
        <v>873</v>
      </c>
      <c r="G34" s="29" t="s">
        <v>5</v>
      </c>
      <c r="H34" s="29" t="s">
        <v>623</v>
      </c>
      <c r="I34" s="28" t="b" cm="1">
        <f t="array" ref="I34">SUMPRODUCT(--(D34=Assumptions!$A$4:$A$12))&gt;0</f>
        <v>0</v>
      </c>
    </row>
    <row r="35" spans="1:9" x14ac:dyDescent="0.2">
      <c r="A35" s="29" t="s">
        <v>4</v>
      </c>
      <c r="B35" s="29" t="s">
        <v>2849</v>
      </c>
      <c r="C35" s="29" t="s">
        <v>4</v>
      </c>
      <c r="D35" s="29" t="s">
        <v>1356</v>
      </c>
      <c r="E35" s="29" t="s">
        <v>2850</v>
      </c>
      <c r="F35" s="29" t="s">
        <v>2851</v>
      </c>
      <c r="G35" s="29" t="s">
        <v>5</v>
      </c>
      <c r="H35" s="29" t="s">
        <v>623</v>
      </c>
      <c r="I35" s="28" t="b" cm="1">
        <f t="array" ref="I35">SUMPRODUCT(--(D35=Assumptions!$A$4:$A$12))&gt;0</f>
        <v>0</v>
      </c>
    </row>
    <row r="36" spans="1:9" x14ac:dyDescent="0.2">
      <c r="A36" s="29" t="s">
        <v>4</v>
      </c>
      <c r="B36" s="29" t="s">
        <v>1398</v>
      </c>
      <c r="C36" s="29" t="s">
        <v>4</v>
      </c>
      <c r="D36" s="29" t="s">
        <v>1356</v>
      </c>
      <c r="E36" s="29" t="s">
        <v>2852</v>
      </c>
      <c r="F36" s="29" t="s">
        <v>2853</v>
      </c>
      <c r="G36" s="29" t="s">
        <v>5</v>
      </c>
      <c r="H36" s="29" t="s">
        <v>623</v>
      </c>
      <c r="I36" s="28" t="b" cm="1">
        <f t="array" ref="I36">SUMPRODUCT(--(D36=Assumptions!$A$4:$A$12))&gt;0</f>
        <v>0</v>
      </c>
    </row>
    <row r="37" spans="1:9" x14ac:dyDescent="0.2">
      <c r="A37" s="29" t="s">
        <v>4</v>
      </c>
      <c r="B37" s="29" t="s">
        <v>2854</v>
      </c>
      <c r="C37" s="29" t="s">
        <v>4</v>
      </c>
      <c r="D37" s="29" t="s">
        <v>1193</v>
      </c>
      <c r="E37" s="29" t="s">
        <v>1365</v>
      </c>
      <c r="F37" s="29" t="s">
        <v>1366</v>
      </c>
      <c r="G37" s="29" t="s">
        <v>5</v>
      </c>
      <c r="H37" s="29" t="s">
        <v>623</v>
      </c>
      <c r="I37" s="28" t="b" cm="1">
        <f t="array" ref="I37">SUMPRODUCT(--(D37=Assumptions!$A$4:$A$12))&gt;0</f>
        <v>1</v>
      </c>
    </row>
    <row r="38" spans="1:9" x14ac:dyDescent="0.2">
      <c r="A38" s="29" t="s">
        <v>4</v>
      </c>
      <c r="B38" s="29" t="s">
        <v>2176</v>
      </c>
      <c r="C38" s="29" t="s">
        <v>4</v>
      </c>
      <c r="D38" s="29" t="s">
        <v>1193</v>
      </c>
      <c r="E38" s="29" t="s">
        <v>2177</v>
      </c>
      <c r="F38" s="29" t="s">
        <v>2178</v>
      </c>
      <c r="G38" s="29" t="s">
        <v>5</v>
      </c>
      <c r="H38" s="29" t="s">
        <v>623</v>
      </c>
      <c r="I38" s="28" t="b" cm="1">
        <f t="array" ref="I38">SUMPRODUCT(--(D38=Assumptions!$A$4:$A$12))&gt;0</f>
        <v>1</v>
      </c>
    </row>
    <row r="39" spans="1:9" x14ac:dyDescent="0.2">
      <c r="A39" s="29" t="s">
        <v>4</v>
      </c>
      <c r="B39" s="29" t="s">
        <v>2855</v>
      </c>
      <c r="C39" s="29" t="s">
        <v>4</v>
      </c>
      <c r="D39" s="29" t="s">
        <v>1356</v>
      </c>
      <c r="E39" s="29" t="s">
        <v>57</v>
      </c>
      <c r="F39" s="29" t="s">
        <v>58</v>
      </c>
      <c r="G39" s="29" t="s">
        <v>5</v>
      </c>
      <c r="H39" s="29" t="s">
        <v>623</v>
      </c>
      <c r="I39" s="28" t="b" cm="1">
        <f t="array" ref="I39">SUMPRODUCT(--(D39=Assumptions!$A$4:$A$12))&gt;0</f>
        <v>0</v>
      </c>
    </row>
    <row r="40" spans="1:9" x14ac:dyDescent="0.2">
      <c r="A40" s="29" t="s">
        <v>4</v>
      </c>
      <c r="B40" s="29" t="s">
        <v>2856</v>
      </c>
      <c r="C40" s="29" t="s">
        <v>4</v>
      </c>
      <c r="D40" s="29" t="s">
        <v>1193</v>
      </c>
      <c r="E40" s="29" t="s">
        <v>46</v>
      </c>
      <c r="F40" s="29" t="s">
        <v>47</v>
      </c>
      <c r="G40" s="29" t="s">
        <v>5</v>
      </c>
      <c r="H40" s="29" t="s">
        <v>623</v>
      </c>
      <c r="I40" s="28" t="b" cm="1">
        <f t="array" ref="I40">SUMPRODUCT(--(D40=Assumptions!$A$4:$A$12))&gt;0</f>
        <v>1</v>
      </c>
    </row>
    <row r="41" spans="1:9" x14ac:dyDescent="0.2">
      <c r="A41" s="29" t="s">
        <v>4</v>
      </c>
      <c r="B41" s="29" t="s">
        <v>2856</v>
      </c>
      <c r="C41" s="29" t="s">
        <v>4</v>
      </c>
      <c r="D41" s="29" t="s">
        <v>1193</v>
      </c>
      <c r="E41" s="29" t="s">
        <v>2857</v>
      </c>
      <c r="F41" s="29" t="s">
        <v>2858</v>
      </c>
      <c r="G41" s="29" t="s">
        <v>15</v>
      </c>
      <c r="H41" s="29" t="s">
        <v>647</v>
      </c>
      <c r="I41" s="28" t="b" cm="1">
        <f t="array" ref="I41">SUMPRODUCT(--(D41=Assumptions!$A$4:$A$12))&gt;0</f>
        <v>1</v>
      </c>
    </row>
    <row r="42" spans="1:9" x14ac:dyDescent="0.2">
      <c r="A42" s="29" t="s">
        <v>4</v>
      </c>
      <c r="B42" s="29" t="s">
        <v>1367</v>
      </c>
      <c r="C42" s="29" t="s">
        <v>4</v>
      </c>
      <c r="D42" s="29" t="s">
        <v>1356</v>
      </c>
      <c r="E42" s="29" t="s">
        <v>2859</v>
      </c>
      <c r="F42" s="29" t="s">
        <v>1369</v>
      </c>
      <c r="G42" s="29" t="s">
        <v>15</v>
      </c>
      <c r="H42" s="29" t="s">
        <v>623</v>
      </c>
      <c r="I42" s="28" t="b" cm="1">
        <f t="array" ref="I42">SUMPRODUCT(--(D42=Assumptions!$A$4:$A$12))&gt;0</f>
        <v>0</v>
      </c>
    </row>
    <row r="43" spans="1:9" x14ac:dyDescent="0.2">
      <c r="A43" s="29" t="s">
        <v>4</v>
      </c>
      <c r="B43" s="29" t="s">
        <v>2860</v>
      </c>
      <c r="C43" s="29" t="s">
        <v>4</v>
      </c>
      <c r="D43" s="29" t="s">
        <v>1356</v>
      </c>
      <c r="E43" s="29" t="s">
        <v>2286</v>
      </c>
      <c r="F43" s="29" t="s">
        <v>2287</v>
      </c>
      <c r="G43" s="29" t="s">
        <v>15</v>
      </c>
      <c r="H43" s="29" t="s">
        <v>623</v>
      </c>
      <c r="I43" s="28" t="b" cm="1">
        <f t="array" ref="I43">SUMPRODUCT(--(D43=Assumptions!$A$4:$A$12))&gt;0</f>
        <v>0</v>
      </c>
    </row>
    <row r="44" spans="1:9" x14ac:dyDescent="0.2">
      <c r="A44" s="29" t="s">
        <v>4</v>
      </c>
      <c r="B44" s="29" t="s">
        <v>2861</v>
      </c>
      <c r="C44" s="29" t="s">
        <v>4</v>
      </c>
      <c r="D44" s="29" t="s">
        <v>1356</v>
      </c>
      <c r="E44" s="29" t="s">
        <v>2862</v>
      </c>
      <c r="F44" s="29" t="s">
        <v>1849</v>
      </c>
      <c r="G44" s="29" t="s">
        <v>5</v>
      </c>
      <c r="H44" s="29" t="s">
        <v>623</v>
      </c>
      <c r="I44" s="28" t="b" cm="1">
        <f t="array" ref="I44">SUMPRODUCT(--(D44=Assumptions!$A$4:$A$12))&gt;0</f>
        <v>0</v>
      </c>
    </row>
    <row r="45" spans="1:9" x14ac:dyDescent="0.2">
      <c r="A45" s="29" t="s">
        <v>4</v>
      </c>
      <c r="B45" s="29" t="s">
        <v>1357</v>
      </c>
      <c r="C45" s="29" t="s">
        <v>4</v>
      </c>
      <c r="D45" s="29" t="s">
        <v>1356</v>
      </c>
      <c r="E45" s="29" t="s">
        <v>1358</v>
      </c>
      <c r="F45" s="29" t="s">
        <v>1359</v>
      </c>
      <c r="G45" s="29" t="s">
        <v>15</v>
      </c>
      <c r="H45" s="29" t="s">
        <v>623</v>
      </c>
      <c r="I45" s="28" t="b" cm="1">
        <f t="array" ref="I45">SUMPRODUCT(--(D45=Assumptions!$A$4:$A$12))&gt;0</f>
        <v>0</v>
      </c>
    </row>
    <row r="46" spans="1:9" x14ac:dyDescent="0.2">
      <c r="A46" s="29" t="s">
        <v>4</v>
      </c>
      <c r="B46" s="29" t="s">
        <v>630</v>
      </c>
      <c r="C46" s="29" t="s">
        <v>2863</v>
      </c>
      <c r="D46" s="29" t="s">
        <v>627</v>
      </c>
      <c r="E46" s="29" t="s">
        <v>631</v>
      </c>
      <c r="F46" s="29" t="s">
        <v>632</v>
      </c>
      <c r="G46" s="29" t="s">
        <v>5</v>
      </c>
      <c r="H46" s="29" t="s">
        <v>623</v>
      </c>
      <c r="I46" s="28" t="b" cm="1">
        <f t="array" ref="I46">SUMPRODUCT(--(D46=Assumptions!$A$4:$A$12))&gt;0</f>
        <v>1</v>
      </c>
    </row>
    <row r="47" spans="1:9" x14ac:dyDescent="0.2">
      <c r="A47" s="29" t="s">
        <v>4</v>
      </c>
      <c r="B47" s="29" t="s">
        <v>2167</v>
      </c>
      <c r="C47" s="29" t="s">
        <v>4</v>
      </c>
      <c r="D47" s="29" t="s">
        <v>1356</v>
      </c>
      <c r="E47" s="29" t="s">
        <v>1406</v>
      </c>
      <c r="F47" s="29" t="s">
        <v>1407</v>
      </c>
      <c r="G47" s="29" t="s">
        <v>15</v>
      </c>
      <c r="H47" s="29" t="s">
        <v>623</v>
      </c>
      <c r="I47" s="28" t="b" cm="1">
        <f t="array" ref="I47">SUMPRODUCT(--(D47=Assumptions!$A$4:$A$12))&gt;0</f>
        <v>0</v>
      </c>
    </row>
    <row r="48" spans="1:9" x14ac:dyDescent="0.2">
      <c r="A48" s="29" t="s">
        <v>4</v>
      </c>
      <c r="B48" s="29" t="s">
        <v>2864</v>
      </c>
      <c r="C48" s="29" t="s">
        <v>2180</v>
      </c>
      <c r="D48" s="29" t="s">
        <v>1356</v>
      </c>
      <c r="E48" s="29" t="s">
        <v>2865</v>
      </c>
      <c r="F48" s="29" t="s">
        <v>2866</v>
      </c>
      <c r="G48" s="29" t="s">
        <v>617</v>
      </c>
      <c r="H48" s="29" t="s">
        <v>623</v>
      </c>
      <c r="I48" s="28" t="b" cm="1">
        <f t="array" ref="I48">SUMPRODUCT(--(D48=Assumptions!$A$4:$A$12))&gt;0</f>
        <v>0</v>
      </c>
    </row>
    <row r="49" spans="1:9" x14ac:dyDescent="0.2">
      <c r="A49" s="29" t="s">
        <v>4</v>
      </c>
      <c r="B49" s="29" t="s">
        <v>1361</v>
      </c>
      <c r="C49" s="29" t="s">
        <v>4</v>
      </c>
      <c r="D49" s="29" t="s">
        <v>1356</v>
      </c>
      <c r="E49" s="29" t="s">
        <v>2867</v>
      </c>
      <c r="F49" s="29" t="s">
        <v>1363</v>
      </c>
      <c r="G49" s="29" t="s">
        <v>15</v>
      </c>
      <c r="H49" s="29" t="s">
        <v>623</v>
      </c>
      <c r="I49" s="28" t="b" cm="1">
        <f t="array" ref="I49">SUMPRODUCT(--(D49=Assumptions!$A$4:$A$12))&gt;0</f>
        <v>0</v>
      </c>
    </row>
    <row r="50" spans="1:9" x14ac:dyDescent="0.2">
      <c r="A50" s="29" t="s">
        <v>4</v>
      </c>
      <c r="B50" s="29" t="s">
        <v>942</v>
      </c>
      <c r="C50" s="29" t="s">
        <v>2460</v>
      </c>
      <c r="D50" s="29" t="s">
        <v>627</v>
      </c>
      <c r="E50" s="29" t="s">
        <v>531</v>
      </c>
      <c r="F50" s="29" t="s">
        <v>943</v>
      </c>
      <c r="G50" s="29" t="s">
        <v>5</v>
      </c>
      <c r="H50" s="29" t="s">
        <v>623</v>
      </c>
      <c r="I50" s="28" t="b" cm="1">
        <f t="array" ref="I50">SUMPRODUCT(--(D50=Assumptions!$A$4:$A$12))&gt;0</f>
        <v>1</v>
      </c>
    </row>
    <row r="51" spans="1:9" x14ac:dyDescent="0.2">
      <c r="A51" s="29" t="s">
        <v>4</v>
      </c>
      <c r="B51" s="29" t="s">
        <v>2868</v>
      </c>
      <c r="C51" s="29" t="s">
        <v>4</v>
      </c>
      <c r="D51" s="29" t="s">
        <v>1193</v>
      </c>
      <c r="E51" s="29" t="s">
        <v>1374</v>
      </c>
      <c r="F51" s="29" t="s">
        <v>1375</v>
      </c>
      <c r="G51" s="29" t="s">
        <v>5</v>
      </c>
      <c r="H51" s="29" t="s">
        <v>623</v>
      </c>
      <c r="I51" s="28" t="b" cm="1">
        <f t="array" ref="I51">SUMPRODUCT(--(D51=Assumptions!$A$4:$A$12))&gt;0</f>
        <v>1</v>
      </c>
    </row>
    <row r="52" spans="1:9" x14ac:dyDescent="0.2">
      <c r="A52" s="29" t="s">
        <v>4</v>
      </c>
      <c r="B52" s="29" t="s">
        <v>2868</v>
      </c>
      <c r="C52" s="29" t="s">
        <v>4</v>
      </c>
      <c r="D52" s="29" t="s">
        <v>1193</v>
      </c>
      <c r="E52" s="29" t="s">
        <v>944</v>
      </c>
      <c r="F52" s="29" t="s">
        <v>945</v>
      </c>
      <c r="G52" s="29" t="s">
        <v>15</v>
      </c>
      <c r="H52" s="29" t="s">
        <v>647</v>
      </c>
      <c r="I52" s="28" t="b" cm="1">
        <f t="array" ref="I52">SUMPRODUCT(--(D52=Assumptions!$A$4:$A$12))&gt;0</f>
        <v>1</v>
      </c>
    </row>
    <row r="53" spans="1:9" x14ac:dyDescent="0.2">
      <c r="A53" s="29" t="s">
        <v>4</v>
      </c>
      <c r="B53" s="29" t="s">
        <v>946</v>
      </c>
      <c r="C53" s="29" t="s">
        <v>2130</v>
      </c>
      <c r="D53" s="29" t="s">
        <v>627</v>
      </c>
      <c r="E53" s="29" t="s">
        <v>947</v>
      </c>
      <c r="F53" s="29" t="s">
        <v>948</v>
      </c>
      <c r="G53" s="29" t="s">
        <v>5</v>
      </c>
      <c r="H53" s="29" t="s">
        <v>623</v>
      </c>
      <c r="I53" s="28" t="b" cm="1">
        <f t="array" ref="I53">SUMPRODUCT(--(D53=Assumptions!$A$4:$A$12))&gt;0</f>
        <v>1</v>
      </c>
    </row>
    <row r="54" spans="1:9" x14ac:dyDescent="0.2">
      <c r="A54" s="29" t="s">
        <v>4</v>
      </c>
      <c r="B54" s="29" t="s">
        <v>9</v>
      </c>
      <c r="C54" s="29" t="s">
        <v>3389</v>
      </c>
      <c r="D54" s="29" t="s">
        <v>627</v>
      </c>
      <c r="E54" s="29" t="s">
        <v>10</v>
      </c>
      <c r="F54" s="29" t="s">
        <v>11</v>
      </c>
      <c r="G54" s="29" t="s">
        <v>5</v>
      </c>
      <c r="H54" s="29" t="s">
        <v>623</v>
      </c>
      <c r="I54" s="28" t="b" cm="1">
        <f t="array" ref="I54">SUMPRODUCT(--(D54=Assumptions!$A$4:$A$12))&gt;0</f>
        <v>1</v>
      </c>
    </row>
    <row r="55" spans="1:9" x14ac:dyDescent="0.2">
      <c r="A55" s="29" t="s">
        <v>257</v>
      </c>
      <c r="B55" s="29" t="s">
        <v>949</v>
      </c>
      <c r="C55" s="29" t="s">
        <v>4</v>
      </c>
      <c r="D55" s="29" t="s">
        <v>627</v>
      </c>
      <c r="E55" s="29" t="s">
        <v>644</v>
      </c>
      <c r="F55" s="29" t="s">
        <v>645</v>
      </c>
      <c r="G55" s="29" t="s">
        <v>622</v>
      </c>
      <c r="H55" s="29" t="s">
        <v>623</v>
      </c>
      <c r="I55" s="28" t="b" cm="1">
        <f t="array" ref="I55">SUMPRODUCT(--(D55=Assumptions!$A$4:$A$12))&gt;0</f>
        <v>1</v>
      </c>
    </row>
    <row r="56" spans="1:9" x14ac:dyDescent="0.2">
      <c r="A56" s="29" t="s">
        <v>4</v>
      </c>
      <c r="B56" s="29" t="s">
        <v>643</v>
      </c>
      <c r="C56" s="29" t="s">
        <v>200</v>
      </c>
      <c r="D56" s="29" t="s">
        <v>627</v>
      </c>
      <c r="E56" s="29" t="s">
        <v>41</v>
      </c>
      <c r="F56" s="29" t="s">
        <v>42</v>
      </c>
      <c r="G56" s="29" t="s">
        <v>15</v>
      </c>
      <c r="H56" s="29" t="s">
        <v>623</v>
      </c>
      <c r="I56" s="28" t="b" cm="1">
        <f t="array" ref="I56">SUMPRODUCT(--(D56=Assumptions!$A$4:$A$12))&gt;0</f>
        <v>1</v>
      </c>
    </row>
    <row r="57" spans="1:9" x14ac:dyDescent="0.2">
      <c r="A57" s="29" t="s">
        <v>4</v>
      </c>
      <c r="B57" s="29" t="s">
        <v>643</v>
      </c>
      <c r="C57" s="29" t="s">
        <v>200</v>
      </c>
      <c r="D57" s="29" t="s">
        <v>627</v>
      </c>
      <c r="E57" s="29" t="s">
        <v>644</v>
      </c>
      <c r="F57" s="29" t="s">
        <v>645</v>
      </c>
      <c r="G57" s="29" t="s">
        <v>617</v>
      </c>
      <c r="H57" s="29" t="s">
        <v>623</v>
      </c>
      <c r="I57" s="28" t="b" cm="1">
        <f t="array" ref="I57">SUMPRODUCT(--(D57=Assumptions!$A$4:$A$12))&gt;0</f>
        <v>1</v>
      </c>
    </row>
    <row r="58" spans="1:9" x14ac:dyDescent="0.2">
      <c r="A58" s="29" t="s">
        <v>2869</v>
      </c>
      <c r="B58" s="29" t="s">
        <v>2870</v>
      </c>
      <c r="C58" s="29" t="s">
        <v>4</v>
      </c>
      <c r="D58" s="29" t="s">
        <v>2175</v>
      </c>
      <c r="E58" s="29" t="s">
        <v>1454</v>
      </c>
      <c r="F58" s="29" t="s">
        <v>1455</v>
      </c>
      <c r="G58" s="29" t="s">
        <v>622</v>
      </c>
      <c r="H58" s="29" t="s">
        <v>623</v>
      </c>
      <c r="I58" s="28" t="b" cm="1">
        <f t="array" ref="I58">SUMPRODUCT(--(D58=Assumptions!$A$4:$A$12))&gt;0</f>
        <v>0</v>
      </c>
    </row>
    <row r="59" spans="1:9" x14ac:dyDescent="0.2">
      <c r="A59" s="29" t="s">
        <v>4</v>
      </c>
      <c r="B59" s="29" t="s">
        <v>798</v>
      </c>
      <c r="C59" s="29" t="s">
        <v>4</v>
      </c>
      <c r="D59" s="29" t="s">
        <v>1356</v>
      </c>
      <c r="E59" s="29" t="s">
        <v>418</v>
      </c>
      <c r="F59" s="29" t="s">
        <v>419</v>
      </c>
      <c r="G59" s="29" t="s">
        <v>5</v>
      </c>
      <c r="H59" s="29" t="s">
        <v>623</v>
      </c>
      <c r="I59" s="28" t="b" cm="1">
        <f t="array" ref="I59">SUMPRODUCT(--(D59=Assumptions!$A$4:$A$12))&gt;0</f>
        <v>0</v>
      </c>
    </row>
    <row r="60" spans="1:9" x14ac:dyDescent="0.2">
      <c r="A60" s="29" t="s">
        <v>4</v>
      </c>
      <c r="B60" s="29" t="s">
        <v>429</v>
      </c>
      <c r="C60" s="29" t="s">
        <v>4</v>
      </c>
      <c r="D60" s="29" t="s">
        <v>1193</v>
      </c>
      <c r="E60" s="29" t="s">
        <v>430</v>
      </c>
      <c r="F60" s="29" t="s">
        <v>431</v>
      </c>
      <c r="G60" s="29" t="s">
        <v>5</v>
      </c>
      <c r="H60" s="29" t="s">
        <v>623</v>
      </c>
      <c r="I60" s="28" t="b" cm="1">
        <f t="array" ref="I60">SUMPRODUCT(--(D60=Assumptions!$A$4:$A$12))&gt;0</f>
        <v>1</v>
      </c>
    </row>
    <row r="61" spans="1:9" x14ac:dyDescent="0.2">
      <c r="A61" s="29" t="s">
        <v>4</v>
      </c>
      <c r="B61" s="29" t="s">
        <v>2167</v>
      </c>
      <c r="C61" s="29" t="s">
        <v>4</v>
      </c>
      <c r="D61" s="29" t="s">
        <v>1356</v>
      </c>
      <c r="E61" s="29" t="s">
        <v>1406</v>
      </c>
      <c r="F61" s="29" t="s">
        <v>1407</v>
      </c>
      <c r="G61" s="29" t="s">
        <v>5</v>
      </c>
      <c r="H61" s="29" t="s">
        <v>623</v>
      </c>
      <c r="I61" s="28" t="b" cm="1">
        <f t="array" ref="I61">SUMPRODUCT(--(D61=Assumptions!$A$4:$A$12))&gt;0</f>
        <v>0</v>
      </c>
    </row>
    <row r="62" spans="1:9" x14ac:dyDescent="0.2">
      <c r="A62" s="29" t="s">
        <v>4</v>
      </c>
      <c r="B62" s="29" t="s">
        <v>2855</v>
      </c>
      <c r="C62" s="29" t="s">
        <v>4</v>
      </c>
      <c r="D62" s="29" t="s">
        <v>1193</v>
      </c>
      <c r="E62" s="29" t="s">
        <v>57</v>
      </c>
      <c r="F62" s="29" t="s">
        <v>58</v>
      </c>
      <c r="G62" s="29" t="s">
        <v>5</v>
      </c>
      <c r="H62" s="29" t="s">
        <v>623</v>
      </c>
      <c r="I62" s="28" t="b" cm="1">
        <f t="array" ref="I62">SUMPRODUCT(--(D62=Assumptions!$A$4:$A$12))&gt;0</f>
        <v>1</v>
      </c>
    </row>
    <row r="63" spans="1:9" x14ac:dyDescent="0.2">
      <c r="A63" s="29" t="s">
        <v>4</v>
      </c>
      <c r="B63" s="29" t="s">
        <v>2871</v>
      </c>
      <c r="C63" s="29" t="s">
        <v>4</v>
      </c>
      <c r="D63" s="29" t="s">
        <v>1356</v>
      </c>
      <c r="E63" s="29" t="s">
        <v>2872</v>
      </c>
      <c r="F63" s="29" t="s">
        <v>2873</v>
      </c>
      <c r="G63" s="29" t="s">
        <v>5</v>
      </c>
      <c r="H63" s="29" t="s">
        <v>623</v>
      </c>
      <c r="I63" s="28" t="b" cm="1">
        <f t="array" ref="I63">SUMPRODUCT(--(D63=Assumptions!$A$4:$A$12))&gt;0</f>
        <v>0</v>
      </c>
    </row>
    <row r="64" spans="1:9" x14ac:dyDescent="0.2">
      <c r="A64" s="29" t="s">
        <v>4</v>
      </c>
      <c r="B64" s="29" t="s">
        <v>2864</v>
      </c>
      <c r="C64" s="29" t="s">
        <v>4</v>
      </c>
      <c r="D64" s="29" t="s">
        <v>1356</v>
      </c>
      <c r="E64" s="29" t="s">
        <v>2865</v>
      </c>
      <c r="F64" s="29" t="s">
        <v>2866</v>
      </c>
      <c r="G64" s="29" t="s">
        <v>617</v>
      </c>
      <c r="H64" s="29" t="s">
        <v>623</v>
      </c>
      <c r="I64" s="28" t="b" cm="1">
        <f t="array" ref="I64">SUMPRODUCT(--(D64=Assumptions!$A$4:$A$12))&gt;0</f>
        <v>0</v>
      </c>
    </row>
    <row r="65" spans="1:9" x14ac:dyDescent="0.2">
      <c r="A65" s="29" t="s">
        <v>4</v>
      </c>
      <c r="B65" s="29" t="s">
        <v>2874</v>
      </c>
      <c r="C65" s="29" t="s">
        <v>4</v>
      </c>
      <c r="D65" s="29" t="s">
        <v>1193</v>
      </c>
      <c r="E65" s="29" t="s">
        <v>10</v>
      </c>
      <c r="F65" s="29" t="s">
        <v>11</v>
      </c>
      <c r="G65" s="29" t="s">
        <v>5</v>
      </c>
      <c r="H65" s="29" t="s">
        <v>623</v>
      </c>
      <c r="I65" s="28" t="b" cm="1">
        <f t="array" ref="I65">SUMPRODUCT(--(D65=Assumptions!$A$4:$A$12))&gt;0</f>
        <v>1</v>
      </c>
    </row>
    <row r="66" spans="1:9" x14ac:dyDescent="0.2">
      <c r="A66" s="29" t="s">
        <v>4</v>
      </c>
      <c r="B66" s="29" t="s">
        <v>950</v>
      </c>
      <c r="C66" s="29" t="s">
        <v>2164</v>
      </c>
      <c r="D66" s="29" t="s">
        <v>640</v>
      </c>
      <c r="E66" s="29" t="s">
        <v>951</v>
      </c>
      <c r="F66" s="29" t="s">
        <v>264</v>
      </c>
      <c r="G66" s="29" t="s">
        <v>5</v>
      </c>
      <c r="H66" s="29" t="s">
        <v>623</v>
      </c>
      <c r="I66" s="28" t="b" cm="1">
        <f t="array" ref="I66">SUMPRODUCT(--(D66=Assumptions!$A$4:$A$12))&gt;0</f>
        <v>1</v>
      </c>
    </row>
    <row r="67" spans="1:9" x14ac:dyDescent="0.2">
      <c r="A67" s="29" t="s">
        <v>4</v>
      </c>
      <c r="B67" s="29" t="s">
        <v>648</v>
      </c>
      <c r="C67" s="29" t="s">
        <v>481</v>
      </c>
      <c r="D67" s="29" t="s">
        <v>654</v>
      </c>
      <c r="E67" s="29" t="s">
        <v>649</v>
      </c>
      <c r="F67" s="29" t="s">
        <v>650</v>
      </c>
      <c r="G67" s="29" t="s">
        <v>5</v>
      </c>
      <c r="H67" s="29" t="s">
        <v>623</v>
      </c>
      <c r="I67" s="28" t="b" cm="1">
        <f t="array" ref="I67">SUMPRODUCT(--(D67=Assumptions!$A$4:$A$12))&gt;0</f>
        <v>1</v>
      </c>
    </row>
    <row r="68" spans="1:9" x14ac:dyDescent="0.2">
      <c r="A68" s="29" t="s">
        <v>4</v>
      </c>
      <c r="B68" s="29" t="s">
        <v>648</v>
      </c>
      <c r="C68" s="29" t="s">
        <v>481</v>
      </c>
      <c r="D68" s="29" t="s">
        <v>654</v>
      </c>
      <c r="E68" s="29" t="s">
        <v>644</v>
      </c>
      <c r="F68" s="29" t="s">
        <v>645</v>
      </c>
      <c r="G68" s="29" t="s">
        <v>617</v>
      </c>
      <c r="H68" s="29" t="s">
        <v>623</v>
      </c>
      <c r="I68" s="28" t="b" cm="1">
        <f t="array" ref="I68">SUMPRODUCT(--(D68=Assumptions!$A$4:$A$12))&gt;0</f>
        <v>1</v>
      </c>
    </row>
    <row r="69" spans="1:9" x14ac:dyDescent="0.2">
      <c r="A69" s="29" t="s">
        <v>56</v>
      </c>
      <c r="B69" s="29" t="s">
        <v>60</v>
      </c>
      <c r="C69" s="29" t="s">
        <v>481</v>
      </c>
      <c r="D69" s="29" t="s">
        <v>627</v>
      </c>
      <c r="E69" s="29" t="s">
        <v>61</v>
      </c>
      <c r="F69" s="29" t="s">
        <v>62</v>
      </c>
      <c r="G69" s="29" t="s">
        <v>5</v>
      </c>
      <c r="H69" s="29" t="s">
        <v>623</v>
      </c>
      <c r="I69" s="28" t="b" cm="1">
        <f t="array" ref="I69">SUMPRODUCT(--(D69=Assumptions!$A$4:$A$12))&gt;0</f>
        <v>1</v>
      </c>
    </row>
    <row r="70" spans="1:9" x14ac:dyDescent="0.2">
      <c r="A70" s="29" t="s">
        <v>56</v>
      </c>
      <c r="B70" s="29" t="s">
        <v>282</v>
      </c>
      <c r="C70" s="29" t="s">
        <v>2130</v>
      </c>
      <c r="D70" s="29" t="s">
        <v>627</v>
      </c>
      <c r="E70" s="29" t="s">
        <v>952</v>
      </c>
      <c r="F70" s="29" t="s">
        <v>953</v>
      </c>
      <c r="G70" s="29" t="s">
        <v>5</v>
      </c>
      <c r="H70" s="29" t="s">
        <v>623</v>
      </c>
      <c r="I70" s="28" t="b" cm="1">
        <f t="array" ref="I70">SUMPRODUCT(--(D70=Assumptions!$A$4:$A$12))&gt;0</f>
        <v>1</v>
      </c>
    </row>
    <row r="71" spans="1:9" x14ac:dyDescent="0.2">
      <c r="A71" s="29" t="s">
        <v>56</v>
      </c>
      <c r="B71" s="29" t="s">
        <v>1427</v>
      </c>
      <c r="C71" s="29" t="s">
        <v>56</v>
      </c>
      <c r="D71" s="29" t="s">
        <v>1356</v>
      </c>
      <c r="E71" s="29" t="s">
        <v>1428</v>
      </c>
      <c r="F71" s="29" t="s">
        <v>1429</v>
      </c>
      <c r="G71" s="29" t="s">
        <v>5</v>
      </c>
      <c r="H71" s="29" t="s">
        <v>623</v>
      </c>
      <c r="I71" s="28" t="b" cm="1">
        <f t="array" ref="I71">SUMPRODUCT(--(D71=Assumptions!$A$4:$A$12))&gt;0</f>
        <v>0</v>
      </c>
    </row>
    <row r="72" spans="1:9" x14ac:dyDescent="0.2">
      <c r="A72" s="29" t="s">
        <v>56</v>
      </c>
      <c r="B72" s="29" t="s">
        <v>2875</v>
      </c>
      <c r="C72" s="29" t="s">
        <v>56</v>
      </c>
      <c r="D72" s="29" t="s">
        <v>1261</v>
      </c>
      <c r="E72" s="29" t="s">
        <v>1295</v>
      </c>
      <c r="F72" s="29" t="s">
        <v>1296</v>
      </c>
      <c r="G72" s="29" t="s">
        <v>2174</v>
      </c>
      <c r="H72" s="29" t="s">
        <v>623</v>
      </c>
      <c r="I72" s="28" t="b" cm="1">
        <f t="array" ref="I72">SUMPRODUCT(--(D72=Assumptions!$A$4:$A$12))&gt;0</f>
        <v>0</v>
      </c>
    </row>
    <row r="73" spans="1:9" x14ac:dyDescent="0.2">
      <c r="A73" s="29" t="s">
        <v>56</v>
      </c>
      <c r="B73" s="29" t="s">
        <v>667</v>
      </c>
      <c r="C73" s="29" t="s">
        <v>1171</v>
      </c>
      <c r="D73" s="29" t="s">
        <v>627</v>
      </c>
      <c r="E73" s="29" t="s">
        <v>73</v>
      </c>
      <c r="F73" s="29" t="s">
        <v>74</v>
      </c>
      <c r="G73" s="29" t="s">
        <v>5</v>
      </c>
      <c r="H73" s="29" t="s">
        <v>623</v>
      </c>
      <c r="I73" s="28" t="b" cm="1">
        <f t="array" ref="I73">SUMPRODUCT(--(D73=Assumptions!$A$4:$A$12))&gt;0</f>
        <v>1</v>
      </c>
    </row>
    <row r="74" spans="1:9" x14ac:dyDescent="0.2">
      <c r="A74" s="29" t="s">
        <v>56</v>
      </c>
      <c r="B74" s="29" t="s">
        <v>1435</v>
      </c>
      <c r="C74" s="29" t="s">
        <v>2557</v>
      </c>
      <c r="D74" s="29" t="s">
        <v>1356</v>
      </c>
      <c r="E74" s="29" t="s">
        <v>1436</v>
      </c>
      <c r="F74" s="29" t="s">
        <v>1437</v>
      </c>
      <c r="G74" s="29" t="s">
        <v>5</v>
      </c>
      <c r="H74" s="29" t="s">
        <v>623</v>
      </c>
      <c r="I74" s="28" t="b" cm="1">
        <f t="array" ref="I74">SUMPRODUCT(--(D74=Assumptions!$A$4:$A$12))&gt;0</f>
        <v>0</v>
      </c>
    </row>
    <row r="75" spans="1:9" x14ac:dyDescent="0.2">
      <c r="A75" s="29" t="s">
        <v>56</v>
      </c>
      <c r="B75" s="29" t="s">
        <v>59</v>
      </c>
      <c r="C75" s="29" t="s">
        <v>113</v>
      </c>
      <c r="D75" s="29" t="s">
        <v>627</v>
      </c>
      <c r="E75" s="29" t="s">
        <v>10</v>
      </c>
      <c r="F75" s="29" t="s">
        <v>11</v>
      </c>
      <c r="G75" s="29" t="s">
        <v>5</v>
      </c>
      <c r="H75" s="29" t="s">
        <v>623</v>
      </c>
      <c r="I75" s="28" t="b" cm="1">
        <f t="array" ref="I75">SUMPRODUCT(--(D75=Assumptions!$A$4:$A$12))&gt;0</f>
        <v>1</v>
      </c>
    </row>
    <row r="76" spans="1:9" x14ac:dyDescent="0.2">
      <c r="A76" s="29" t="s">
        <v>56</v>
      </c>
      <c r="B76" s="29" t="s">
        <v>954</v>
      </c>
      <c r="C76" s="29" t="s">
        <v>200</v>
      </c>
      <c r="D76" s="29" t="s">
        <v>654</v>
      </c>
      <c r="E76" s="29" t="s">
        <v>73</v>
      </c>
      <c r="F76" s="29" t="s">
        <v>74</v>
      </c>
      <c r="G76" s="29" t="s">
        <v>617</v>
      </c>
      <c r="H76" s="29" t="s">
        <v>623</v>
      </c>
      <c r="I76" s="28" t="b" cm="1">
        <f t="array" ref="I76">SUMPRODUCT(--(D76=Assumptions!$A$4:$A$12))&gt;0</f>
        <v>1</v>
      </c>
    </row>
    <row r="77" spans="1:9" x14ac:dyDescent="0.2">
      <c r="A77" s="29" t="s">
        <v>56</v>
      </c>
      <c r="B77" s="29" t="s">
        <v>405</v>
      </c>
      <c r="C77" s="29" t="s">
        <v>191</v>
      </c>
      <c r="D77" s="29" t="s">
        <v>627</v>
      </c>
      <c r="E77" s="29" t="s">
        <v>151</v>
      </c>
      <c r="F77" s="29" t="s">
        <v>152</v>
      </c>
      <c r="G77" s="29" t="s">
        <v>5</v>
      </c>
      <c r="H77" s="29" t="s">
        <v>623</v>
      </c>
      <c r="I77" s="28" t="b" cm="1">
        <f t="array" ref="I77">SUMPRODUCT(--(D77=Assumptions!$A$4:$A$12))&gt;0</f>
        <v>1</v>
      </c>
    </row>
    <row r="78" spans="1:9" x14ac:dyDescent="0.2">
      <c r="A78" s="29" t="s">
        <v>56</v>
      </c>
      <c r="B78" s="29" t="s">
        <v>405</v>
      </c>
      <c r="C78" s="29" t="s">
        <v>191</v>
      </c>
      <c r="D78" s="29" t="s">
        <v>627</v>
      </c>
      <c r="E78" s="29" t="s">
        <v>728</v>
      </c>
      <c r="F78" s="29" t="s">
        <v>729</v>
      </c>
      <c r="G78" s="29" t="s">
        <v>617</v>
      </c>
      <c r="H78" s="29" t="s">
        <v>623</v>
      </c>
      <c r="I78" s="28" t="b" cm="1">
        <f t="array" ref="I78">SUMPRODUCT(--(D78=Assumptions!$A$4:$A$12))&gt;0</f>
        <v>1</v>
      </c>
    </row>
    <row r="79" spans="1:9" x14ac:dyDescent="0.2">
      <c r="A79" s="29" t="s">
        <v>56</v>
      </c>
      <c r="B79" s="29" t="s">
        <v>955</v>
      </c>
      <c r="C79" s="29" t="s">
        <v>2843</v>
      </c>
      <c r="D79" s="29" t="s">
        <v>640</v>
      </c>
      <c r="E79" s="29" t="s">
        <v>956</v>
      </c>
      <c r="F79" s="29" t="s">
        <v>957</v>
      </c>
      <c r="G79" s="29" t="s">
        <v>5</v>
      </c>
      <c r="H79" s="29" t="s">
        <v>623</v>
      </c>
      <c r="I79" s="28" t="b" cm="1">
        <f t="array" ref="I79">SUMPRODUCT(--(D79=Assumptions!$A$4:$A$12))&gt;0</f>
        <v>1</v>
      </c>
    </row>
    <row r="80" spans="1:9" x14ac:dyDescent="0.2">
      <c r="A80" s="29" t="s">
        <v>56</v>
      </c>
      <c r="B80" s="29" t="s">
        <v>958</v>
      </c>
      <c r="C80" s="29" t="s">
        <v>2204</v>
      </c>
      <c r="D80" s="29" t="s">
        <v>627</v>
      </c>
      <c r="E80" s="29" t="s">
        <v>524</v>
      </c>
      <c r="F80" s="29" t="s">
        <v>525</v>
      </c>
      <c r="G80" s="29" t="s">
        <v>15</v>
      </c>
      <c r="H80" s="29" t="s">
        <v>623</v>
      </c>
      <c r="I80" s="28" t="b" cm="1">
        <f t="array" ref="I80">SUMPRODUCT(--(D80=Assumptions!$A$4:$A$12))&gt;0</f>
        <v>1</v>
      </c>
    </row>
    <row r="81" spans="1:9" x14ac:dyDescent="0.2">
      <c r="A81" s="29" t="s">
        <v>56</v>
      </c>
      <c r="B81" s="29" t="s">
        <v>959</v>
      </c>
      <c r="C81" s="29" t="s">
        <v>2204</v>
      </c>
      <c r="D81" s="29" t="s">
        <v>627</v>
      </c>
      <c r="E81" s="29" t="s">
        <v>817</v>
      </c>
      <c r="F81" s="29" t="s">
        <v>818</v>
      </c>
      <c r="G81" s="29" t="s">
        <v>5</v>
      </c>
      <c r="H81" s="29" t="s">
        <v>623</v>
      </c>
      <c r="I81" s="28" t="b" cm="1">
        <f t="array" ref="I81">SUMPRODUCT(--(D81=Assumptions!$A$4:$A$12))&gt;0</f>
        <v>1</v>
      </c>
    </row>
    <row r="82" spans="1:9" x14ac:dyDescent="0.2">
      <c r="A82" s="29" t="s">
        <v>56</v>
      </c>
      <c r="B82" s="29" t="s">
        <v>960</v>
      </c>
      <c r="C82" s="29" t="s">
        <v>2876</v>
      </c>
      <c r="D82" s="29" t="s">
        <v>627</v>
      </c>
      <c r="E82" s="29" t="s">
        <v>961</v>
      </c>
      <c r="F82" s="29" t="s">
        <v>962</v>
      </c>
      <c r="G82" s="29" t="s">
        <v>5</v>
      </c>
      <c r="H82" s="29" t="s">
        <v>623</v>
      </c>
      <c r="I82" s="28" t="b" cm="1">
        <f t="array" ref="I82">SUMPRODUCT(--(D82=Assumptions!$A$4:$A$12))&gt;0</f>
        <v>1</v>
      </c>
    </row>
    <row r="83" spans="1:9" x14ac:dyDescent="0.2">
      <c r="A83" s="29" t="s">
        <v>56</v>
      </c>
      <c r="B83" s="29" t="s">
        <v>104</v>
      </c>
      <c r="C83" s="29" t="s">
        <v>572</v>
      </c>
      <c r="D83" s="29" t="s">
        <v>627</v>
      </c>
      <c r="E83" s="29" t="s">
        <v>105</v>
      </c>
      <c r="F83" s="29" t="s">
        <v>106</v>
      </c>
      <c r="G83" s="29" t="s">
        <v>5</v>
      </c>
      <c r="H83" s="29" t="s">
        <v>623</v>
      </c>
      <c r="I83" s="28" t="b" cm="1">
        <f t="array" ref="I83">SUMPRODUCT(--(D83=Assumptions!$A$4:$A$12))&gt;0</f>
        <v>1</v>
      </c>
    </row>
    <row r="84" spans="1:9" x14ac:dyDescent="0.2">
      <c r="A84" s="29" t="s">
        <v>56</v>
      </c>
      <c r="B84" s="29" t="s">
        <v>963</v>
      </c>
      <c r="C84" s="29" t="s">
        <v>363</v>
      </c>
      <c r="D84" s="29" t="s">
        <v>627</v>
      </c>
      <c r="E84" s="29" t="s">
        <v>964</v>
      </c>
      <c r="F84" s="29" t="s">
        <v>965</v>
      </c>
      <c r="G84" s="29" t="s">
        <v>2877</v>
      </c>
      <c r="H84" s="29" t="s">
        <v>623</v>
      </c>
      <c r="I84" s="28" t="b" cm="1">
        <f t="array" ref="I84">SUMPRODUCT(--(D84=Assumptions!$A$4:$A$12))&gt;0</f>
        <v>1</v>
      </c>
    </row>
    <row r="85" spans="1:9" x14ac:dyDescent="0.2">
      <c r="A85" s="29" t="s">
        <v>56</v>
      </c>
      <c r="B85" s="29" t="s">
        <v>966</v>
      </c>
      <c r="C85" s="29" t="s">
        <v>2878</v>
      </c>
      <c r="D85" s="29" t="s">
        <v>627</v>
      </c>
      <c r="E85" s="29" t="s">
        <v>214</v>
      </c>
      <c r="F85" s="29" t="s">
        <v>215</v>
      </c>
      <c r="G85" s="29" t="s">
        <v>5</v>
      </c>
      <c r="H85" s="29" t="s">
        <v>623</v>
      </c>
      <c r="I85" s="28" t="b" cm="1">
        <f t="array" ref="I85">SUMPRODUCT(--(D85=Assumptions!$A$4:$A$12))&gt;0</f>
        <v>1</v>
      </c>
    </row>
    <row r="86" spans="1:9" x14ac:dyDescent="0.2">
      <c r="A86" s="29" t="s">
        <v>56</v>
      </c>
      <c r="B86" s="29" t="s">
        <v>2879</v>
      </c>
      <c r="C86" s="29" t="s">
        <v>56</v>
      </c>
      <c r="D86" s="29" t="s">
        <v>1193</v>
      </c>
      <c r="E86" s="29" t="s">
        <v>10</v>
      </c>
      <c r="F86" s="29" t="s">
        <v>11</v>
      </c>
      <c r="G86" s="29" t="s">
        <v>5</v>
      </c>
      <c r="H86" s="29" t="s">
        <v>623</v>
      </c>
      <c r="I86" s="28" t="b" cm="1">
        <f t="array" ref="I86">SUMPRODUCT(--(D86=Assumptions!$A$4:$A$12))&gt;0</f>
        <v>1</v>
      </c>
    </row>
    <row r="87" spans="1:9" x14ac:dyDescent="0.2">
      <c r="A87" s="29" t="s">
        <v>56</v>
      </c>
      <c r="B87" s="29" t="s">
        <v>967</v>
      </c>
      <c r="C87" s="29" t="s">
        <v>2880</v>
      </c>
      <c r="D87" s="29" t="s">
        <v>627</v>
      </c>
      <c r="E87" s="29" t="s">
        <v>968</v>
      </c>
      <c r="F87" s="29" t="s">
        <v>969</v>
      </c>
      <c r="G87" s="29" t="s">
        <v>5</v>
      </c>
      <c r="H87" s="29" t="s">
        <v>623</v>
      </c>
      <c r="I87" s="28" t="b" cm="1">
        <f t="array" ref="I87">SUMPRODUCT(--(D87=Assumptions!$A$4:$A$12))&gt;0</f>
        <v>1</v>
      </c>
    </row>
    <row r="88" spans="1:9" x14ac:dyDescent="0.2">
      <c r="A88" s="29" t="s">
        <v>56</v>
      </c>
      <c r="B88" s="29" t="s">
        <v>2881</v>
      </c>
      <c r="C88" s="29" t="s">
        <v>56</v>
      </c>
      <c r="D88" s="29" t="s">
        <v>1193</v>
      </c>
      <c r="E88" s="29" t="s">
        <v>2302</v>
      </c>
      <c r="F88" s="29" t="s">
        <v>2303</v>
      </c>
      <c r="G88" s="29" t="s">
        <v>5</v>
      </c>
      <c r="H88" s="29" t="s">
        <v>623</v>
      </c>
      <c r="I88" s="28" t="b" cm="1">
        <f t="array" ref="I88">SUMPRODUCT(--(D88=Assumptions!$A$4:$A$12))&gt;0</f>
        <v>1</v>
      </c>
    </row>
    <row r="89" spans="1:9" x14ac:dyDescent="0.2">
      <c r="A89" s="29" t="s">
        <v>56</v>
      </c>
      <c r="B89" s="29" t="s">
        <v>2882</v>
      </c>
      <c r="C89" s="29" t="s">
        <v>56</v>
      </c>
      <c r="D89" s="29" t="s">
        <v>1193</v>
      </c>
      <c r="E89" s="29" t="s">
        <v>2469</v>
      </c>
      <c r="F89" s="29" t="s">
        <v>2470</v>
      </c>
      <c r="G89" s="29" t="s">
        <v>5</v>
      </c>
      <c r="H89" s="29" t="s">
        <v>623</v>
      </c>
      <c r="I89" s="28" t="b" cm="1">
        <f t="array" ref="I89">SUMPRODUCT(--(D89=Assumptions!$A$4:$A$12))&gt;0</f>
        <v>1</v>
      </c>
    </row>
    <row r="90" spans="1:9" x14ac:dyDescent="0.2">
      <c r="A90" s="29" t="s">
        <v>56</v>
      </c>
      <c r="B90" s="29" t="s">
        <v>970</v>
      </c>
      <c r="C90" s="29" t="s">
        <v>2180</v>
      </c>
      <c r="D90" s="29" t="s">
        <v>627</v>
      </c>
      <c r="E90" s="29" t="s">
        <v>524</v>
      </c>
      <c r="F90" s="29" t="s">
        <v>525</v>
      </c>
      <c r="G90" s="29" t="s">
        <v>5</v>
      </c>
      <c r="H90" s="29" t="s">
        <v>623</v>
      </c>
      <c r="I90" s="28" t="b" cm="1">
        <f t="array" ref="I90">SUMPRODUCT(--(D90=Assumptions!$A$4:$A$12))&gt;0</f>
        <v>1</v>
      </c>
    </row>
    <row r="91" spans="1:9" x14ac:dyDescent="0.2">
      <c r="A91" s="29" t="s">
        <v>56</v>
      </c>
      <c r="B91" s="29" t="s">
        <v>1411</v>
      </c>
      <c r="C91" s="29" t="s">
        <v>56</v>
      </c>
      <c r="D91" s="29" t="s">
        <v>1193</v>
      </c>
      <c r="E91" s="29" t="s">
        <v>46</v>
      </c>
      <c r="F91" s="29" t="s">
        <v>47</v>
      </c>
      <c r="G91" s="29" t="s">
        <v>5</v>
      </c>
      <c r="H91" s="29" t="s">
        <v>623</v>
      </c>
      <c r="I91" s="28" t="b" cm="1">
        <f t="array" ref="I91">SUMPRODUCT(--(D91=Assumptions!$A$4:$A$12))&gt;0</f>
        <v>1</v>
      </c>
    </row>
    <row r="92" spans="1:9" x14ac:dyDescent="0.2">
      <c r="A92" s="29" t="s">
        <v>56</v>
      </c>
      <c r="B92" s="29" t="s">
        <v>2883</v>
      </c>
      <c r="C92" s="29" t="s">
        <v>56</v>
      </c>
      <c r="D92" s="29" t="s">
        <v>1193</v>
      </c>
      <c r="E92" s="29" t="s">
        <v>2884</v>
      </c>
      <c r="F92" s="29" t="s">
        <v>2885</v>
      </c>
      <c r="G92" s="29" t="s">
        <v>5</v>
      </c>
      <c r="H92" s="29" t="s">
        <v>623</v>
      </c>
      <c r="I92" s="28" t="b" cm="1">
        <f t="array" ref="I92">SUMPRODUCT(--(D92=Assumptions!$A$4:$A$12))&gt;0</f>
        <v>1</v>
      </c>
    </row>
    <row r="93" spans="1:9" x14ac:dyDescent="0.2">
      <c r="A93" s="29" t="s">
        <v>56</v>
      </c>
      <c r="B93" s="29" t="s">
        <v>2187</v>
      </c>
      <c r="C93" s="29" t="s">
        <v>56</v>
      </c>
      <c r="D93" s="29" t="s">
        <v>1193</v>
      </c>
      <c r="E93" s="29" t="s">
        <v>82</v>
      </c>
      <c r="F93" s="29" t="s">
        <v>83</v>
      </c>
      <c r="G93" s="29" t="s">
        <v>5</v>
      </c>
      <c r="H93" s="29" t="s">
        <v>623</v>
      </c>
      <c r="I93" s="28" t="b" cm="1">
        <f t="array" ref="I93">SUMPRODUCT(--(D93=Assumptions!$A$4:$A$12))&gt;0</f>
        <v>1</v>
      </c>
    </row>
    <row r="94" spans="1:9" x14ac:dyDescent="0.2">
      <c r="A94" s="29" t="s">
        <v>2886</v>
      </c>
      <c r="B94" s="29" t="s">
        <v>2887</v>
      </c>
      <c r="C94" s="29" t="s">
        <v>56</v>
      </c>
      <c r="D94" s="29" t="s">
        <v>2175</v>
      </c>
      <c r="E94" s="29" t="s">
        <v>2888</v>
      </c>
      <c r="F94" s="29" t="s">
        <v>948</v>
      </c>
      <c r="G94" s="29" t="s">
        <v>622</v>
      </c>
      <c r="H94" s="29" t="s">
        <v>623</v>
      </c>
      <c r="I94" s="28" t="b" cm="1">
        <f t="array" ref="I94">SUMPRODUCT(--(D94=Assumptions!$A$4:$A$12))&gt;0</f>
        <v>0</v>
      </c>
    </row>
    <row r="95" spans="1:9" x14ac:dyDescent="0.2">
      <c r="A95" s="29" t="s">
        <v>2889</v>
      </c>
      <c r="B95" s="29" t="s">
        <v>2890</v>
      </c>
      <c r="C95" s="29" t="s">
        <v>56</v>
      </c>
      <c r="D95" s="29" t="s">
        <v>2175</v>
      </c>
      <c r="E95" s="29" t="s">
        <v>2891</v>
      </c>
      <c r="F95" s="29" t="s">
        <v>2892</v>
      </c>
      <c r="G95" s="29" t="s">
        <v>622</v>
      </c>
      <c r="H95" s="29" t="s">
        <v>623</v>
      </c>
      <c r="I95" s="28" t="b" cm="1">
        <f t="array" ref="I95">SUMPRODUCT(--(D95=Assumptions!$A$4:$A$12))&gt;0</f>
        <v>0</v>
      </c>
    </row>
    <row r="96" spans="1:9" x14ac:dyDescent="0.2">
      <c r="A96" s="29" t="s">
        <v>3395</v>
      </c>
      <c r="B96" s="29" t="s">
        <v>1184</v>
      </c>
      <c r="C96" s="29" t="s">
        <v>56</v>
      </c>
      <c r="D96" s="29" t="s">
        <v>2201</v>
      </c>
      <c r="E96" s="29" t="s">
        <v>2893</v>
      </c>
      <c r="F96" s="29" t="s">
        <v>2894</v>
      </c>
      <c r="G96" s="29" t="s">
        <v>622</v>
      </c>
      <c r="H96" s="29" t="s">
        <v>623</v>
      </c>
      <c r="I96" s="28" t="b" cm="1">
        <f t="array" ref="I96">SUMPRODUCT(--(D96=Assumptions!$A$4:$A$12))&gt;0</f>
        <v>0</v>
      </c>
    </row>
    <row r="97" spans="1:9" x14ac:dyDescent="0.2">
      <c r="A97" s="29" t="s">
        <v>3395</v>
      </c>
      <c r="B97" s="29" t="s">
        <v>1184</v>
      </c>
      <c r="C97" s="29" t="s">
        <v>56</v>
      </c>
      <c r="D97" s="29" t="s">
        <v>2201</v>
      </c>
      <c r="E97" s="29" t="s">
        <v>1186</v>
      </c>
      <c r="F97" s="29" t="s">
        <v>1187</v>
      </c>
      <c r="G97" s="29" t="s">
        <v>622</v>
      </c>
      <c r="H97" s="29" t="s">
        <v>623</v>
      </c>
      <c r="I97" s="28" t="b" cm="1">
        <f t="array" ref="I97">SUMPRODUCT(--(D97=Assumptions!$A$4:$A$12))&gt;0</f>
        <v>0</v>
      </c>
    </row>
    <row r="98" spans="1:9" x14ac:dyDescent="0.2">
      <c r="A98" s="29" t="s">
        <v>56</v>
      </c>
      <c r="B98" s="29" t="s">
        <v>2895</v>
      </c>
      <c r="C98" s="29" t="s">
        <v>2259</v>
      </c>
      <c r="D98" s="29" t="s">
        <v>1356</v>
      </c>
      <c r="E98" s="29" t="s">
        <v>34</v>
      </c>
      <c r="F98" s="29" t="s">
        <v>35</v>
      </c>
      <c r="G98" s="29" t="s">
        <v>5</v>
      </c>
      <c r="H98" s="29" t="s">
        <v>623</v>
      </c>
      <c r="I98" s="28" t="b" cm="1">
        <f t="array" ref="I98">SUMPRODUCT(--(D98=Assumptions!$A$4:$A$12))&gt;0</f>
        <v>0</v>
      </c>
    </row>
    <row r="99" spans="1:9" x14ac:dyDescent="0.2">
      <c r="A99" s="29" t="s">
        <v>138</v>
      </c>
      <c r="B99" s="29" t="s">
        <v>2896</v>
      </c>
      <c r="C99" s="29" t="s">
        <v>138</v>
      </c>
      <c r="D99" s="29" t="s">
        <v>1193</v>
      </c>
      <c r="E99" s="29" t="s">
        <v>10</v>
      </c>
      <c r="F99" s="29" t="s">
        <v>11</v>
      </c>
      <c r="G99" s="29" t="s">
        <v>5</v>
      </c>
      <c r="H99" s="29" t="s">
        <v>647</v>
      </c>
      <c r="I99" s="28" t="b" cm="1">
        <f t="array" ref="I99">SUMPRODUCT(--(D99=Assumptions!$A$4:$A$12))&gt;0</f>
        <v>1</v>
      </c>
    </row>
    <row r="100" spans="1:9" x14ac:dyDescent="0.2">
      <c r="A100" s="29" t="s">
        <v>138</v>
      </c>
      <c r="B100" s="29" t="s">
        <v>2896</v>
      </c>
      <c r="C100" s="29" t="s">
        <v>138</v>
      </c>
      <c r="D100" s="29" t="s">
        <v>1193</v>
      </c>
      <c r="E100" s="29" t="s">
        <v>2897</v>
      </c>
      <c r="F100" s="29" t="s">
        <v>2898</v>
      </c>
      <c r="G100" s="29" t="s">
        <v>5</v>
      </c>
      <c r="H100" s="29" t="s">
        <v>623</v>
      </c>
      <c r="I100" s="28" t="b" cm="1">
        <f t="array" ref="I100">SUMPRODUCT(--(D100=Assumptions!$A$4:$A$12))&gt;0</f>
        <v>1</v>
      </c>
    </row>
    <row r="101" spans="1:9" x14ac:dyDescent="0.2">
      <c r="A101" s="29" t="s">
        <v>138</v>
      </c>
      <c r="B101" s="29" t="s">
        <v>2219</v>
      </c>
      <c r="C101" s="29" t="s">
        <v>138</v>
      </c>
      <c r="D101" s="29" t="s">
        <v>1193</v>
      </c>
      <c r="E101" s="29" t="s">
        <v>143</v>
      </c>
      <c r="F101" s="29" t="s">
        <v>144</v>
      </c>
      <c r="G101" s="29" t="s">
        <v>5</v>
      </c>
      <c r="H101" s="29" t="s">
        <v>623</v>
      </c>
      <c r="I101" s="28" t="b" cm="1">
        <f t="array" ref="I101">SUMPRODUCT(--(D101=Assumptions!$A$4:$A$12))&gt;0</f>
        <v>1</v>
      </c>
    </row>
    <row r="102" spans="1:9" x14ac:dyDescent="0.2">
      <c r="A102" s="29" t="s">
        <v>138</v>
      </c>
      <c r="B102" s="29" t="s">
        <v>1246</v>
      </c>
      <c r="C102" s="29" t="s">
        <v>138</v>
      </c>
      <c r="D102" s="29" t="s">
        <v>1193</v>
      </c>
      <c r="E102" s="29" t="s">
        <v>1247</v>
      </c>
      <c r="F102" s="29" t="s">
        <v>1248</v>
      </c>
      <c r="G102" s="29" t="s">
        <v>5</v>
      </c>
      <c r="H102" s="29" t="s">
        <v>623</v>
      </c>
      <c r="I102" s="28" t="b" cm="1">
        <f t="array" ref="I102">SUMPRODUCT(--(D102=Assumptions!$A$4:$A$12))&gt;0</f>
        <v>1</v>
      </c>
    </row>
    <row r="103" spans="1:9" x14ac:dyDescent="0.2">
      <c r="A103" s="29" t="s">
        <v>138</v>
      </c>
      <c r="B103" s="29" t="s">
        <v>2896</v>
      </c>
      <c r="C103" s="29" t="s">
        <v>138</v>
      </c>
      <c r="D103" s="29" t="s">
        <v>1193</v>
      </c>
      <c r="E103" s="29" t="s">
        <v>2897</v>
      </c>
      <c r="F103" s="29" t="s">
        <v>2898</v>
      </c>
      <c r="G103" s="29" t="s">
        <v>5</v>
      </c>
      <c r="H103" s="29" t="s">
        <v>623</v>
      </c>
      <c r="I103" s="28" t="b" cm="1">
        <f t="array" ref="I103">SUMPRODUCT(--(D103=Assumptions!$A$4:$A$12))&gt;0</f>
        <v>1</v>
      </c>
    </row>
    <row r="104" spans="1:9" x14ac:dyDescent="0.2">
      <c r="A104" s="29" t="s">
        <v>138</v>
      </c>
      <c r="B104" s="29" t="s">
        <v>443</v>
      </c>
      <c r="C104" s="29" t="s">
        <v>138</v>
      </c>
      <c r="D104" s="29" t="s">
        <v>1193</v>
      </c>
      <c r="E104" s="29" t="s">
        <v>2899</v>
      </c>
      <c r="F104" s="29" t="s">
        <v>2900</v>
      </c>
      <c r="G104" s="29" t="s">
        <v>5</v>
      </c>
      <c r="H104" s="29" t="s">
        <v>623</v>
      </c>
      <c r="I104" s="28" t="b" cm="1">
        <f t="array" ref="I104">SUMPRODUCT(--(D104=Assumptions!$A$4:$A$12))&gt;0</f>
        <v>1</v>
      </c>
    </row>
    <row r="105" spans="1:9" x14ac:dyDescent="0.2">
      <c r="A105" s="29" t="s">
        <v>138</v>
      </c>
      <c r="B105" s="29" t="s">
        <v>1251</v>
      </c>
      <c r="C105" s="29" t="s">
        <v>138</v>
      </c>
      <c r="D105" s="29" t="s">
        <v>1193</v>
      </c>
      <c r="E105" s="29" t="s">
        <v>1252</v>
      </c>
      <c r="F105" s="29" t="s">
        <v>1253</v>
      </c>
      <c r="G105" s="29" t="s">
        <v>5</v>
      </c>
      <c r="H105" s="29" t="s">
        <v>623</v>
      </c>
      <c r="I105" s="28" t="b" cm="1">
        <f t="array" ref="I105">SUMPRODUCT(--(D105=Assumptions!$A$4:$A$12))&gt;0</f>
        <v>1</v>
      </c>
    </row>
    <row r="106" spans="1:9" x14ac:dyDescent="0.2">
      <c r="A106" s="29" t="s">
        <v>138</v>
      </c>
      <c r="B106" s="29" t="s">
        <v>2205</v>
      </c>
      <c r="C106" s="29" t="s">
        <v>138</v>
      </c>
      <c r="D106" s="29" t="s">
        <v>1193</v>
      </c>
      <c r="E106" s="29" t="s">
        <v>2206</v>
      </c>
      <c r="F106" s="29" t="s">
        <v>17</v>
      </c>
      <c r="G106" s="29" t="s">
        <v>5</v>
      </c>
      <c r="H106" s="29" t="s">
        <v>623</v>
      </c>
      <c r="I106" s="28" t="b" cm="1">
        <f t="array" ref="I106">SUMPRODUCT(--(D106=Assumptions!$A$4:$A$12))&gt;0</f>
        <v>1</v>
      </c>
    </row>
    <row r="107" spans="1:9" x14ac:dyDescent="0.2">
      <c r="A107" s="29" t="s">
        <v>138</v>
      </c>
      <c r="B107" s="29" t="s">
        <v>2901</v>
      </c>
      <c r="C107" s="29" t="s">
        <v>138</v>
      </c>
      <c r="D107" s="29" t="s">
        <v>1193</v>
      </c>
      <c r="E107" s="29" t="s">
        <v>634</v>
      </c>
      <c r="F107" s="29" t="s">
        <v>635</v>
      </c>
      <c r="G107" s="29" t="s">
        <v>5</v>
      </c>
      <c r="H107" s="29" t="s">
        <v>623</v>
      </c>
      <c r="I107" s="28" t="b" cm="1">
        <f t="array" ref="I107">SUMPRODUCT(--(D107=Assumptions!$A$4:$A$12))&gt;0</f>
        <v>1</v>
      </c>
    </row>
    <row r="108" spans="1:9" x14ac:dyDescent="0.2">
      <c r="A108" s="29" t="s">
        <v>138</v>
      </c>
      <c r="B108" s="29" t="s">
        <v>2902</v>
      </c>
      <c r="C108" s="29" t="s">
        <v>138</v>
      </c>
      <c r="D108" s="29" t="s">
        <v>1193</v>
      </c>
      <c r="E108" s="29" t="s">
        <v>2043</v>
      </c>
      <c r="F108" s="29" t="s">
        <v>2044</v>
      </c>
      <c r="G108" s="29" t="s">
        <v>5</v>
      </c>
      <c r="H108" s="29" t="s">
        <v>623</v>
      </c>
      <c r="I108" s="28" t="b" cm="1">
        <f t="array" ref="I108">SUMPRODUCT(--(D108=Assumptions!$A$4:$A$12))&gt;0</f>
        <v>1</v>
      </c>
    </row>
    <row r="109" spans="1:9" x14ac:dyDescent="0.2">
      <c r="A109" s="29" t="s">
        <v>138</v>
      </c>
      <c r="B109" s="29" t="s">
        <v>971</v>
      </c>
      <c r="C109" s="29" t="s">
        <v>2878</v>
      </c>
      <c r="D109" s="29" t="s">
        <v>627</v>
      </c>
      <c r="E109" s="29" t="s">
        <v>972</v>
      </c>
      <c r="F109" s="29" t="s">
        <v>973</v>
      </c>
      <c r="G109" s="29" t="s">
        <v>5</v>
      </c>
      <c r="H109" s="29" t="s">
        <v>623</v>
      </c>
      <c r="I109" s="28" t="b" cm="1">
        <f t="array" ref="I109">SUMPRODUCT(--(D109=Assumptions!$A$4:$A$12))&gt;0</f>
        <v>1</v>
      </c>
    </row>
    <row r="110" spans="1:9" x14ac:dyDescent="0.2">
      <c r="A110" s="29" t="s">
        <v>138</v>
      </c>
      <c r="B110" s="29" t="s">
        <v>2903</v>
      </c>
      <c r="C110" s="29" t="s">
        <v>2904</v>
      </c>
      <c r="D110" s="29" t="s">
        <v>1356</v>
      </c>
      <c r="E110" s="29" t="s">
        <v>1281</v>
      </c>
      <c r="F110" s="29" t="s">
        <v>1282</v>
      </c>
      <c r="G110" s="29" t="s">
        <v>5</v>
      </c>
      <c r="H110" s="29" t="s">
        <v>623</v>
      </c>
      <c r="I110" s="28" t="b" cm="1">
        <f t="array" ref="I110">SUMPRODUCT(--(D110=Assumptions!$A$4:$A$12))&gt;0</f>
        <v>0</v>
      </c>
    </row>
    <row r="111" spans="1:9" x14ac:dyDescent="0.2">
      <c r="A111" s="29" t="s">
        <v>138</v>
      </c>
      <c r="B111" s="29" t="s">
        <v>974</v>
      </c>
      <c r="C111" s="29" t="s">
        <v>3396</v>
      </c>
      <c r="D111" s="29" t="s">
        <v>627</v>
      </c>
      <c r="E111" s="29" t="s">
        <v>151</v>
      </c>
      <c r="F111" s="29" t="s">
        <v>152</v>
      </c>
      <c r="G111" s="29" t="s">
        <v>5</v>
      </c>
      <c r="H111" s="29" t="s">
        <v>623</v>
      </c>
      <c r="I111" s="28" t="b" cm="1">
        <f t="array" ref="I111">SUMPRODUCT(--(D111=Assumptions!$A$4:$A$12))&gt;0</f>
        <v>1</v>
      </c>
    </row>
    <row r="112" spans="1:9" x14ac:dyDescent="0.2">
      <c r="A112" s="29" t="s">
        <v>138</v>
      </c>
      <c r="B112" s="29" t="s">
        <v>168</v>
      </c>
      <c r="C112" s="29" t="s">
        <v>363</v>
      </c>
      <c r="D112" s="29" t="s">
        <v>627</v>
      </c>
      <c r="E112" s="29" t="s">
        <v>384</v>
      </c>
      <c r="F112" s="29" t="s">
        <v>385</v>
      </c>
      <c r="G112" s="29" t="s">
        <v>5</v>
      </c>
      <c r="H112" s="29" t="s">
        <v>623</v>
      </c>
      <c r="I112" s="28" t="b" cm="1">
        <f t="array" ref="I112">SUMPRODUCT(--(D112=Assumptions!$A$4:$A$12))&gt;0</f>
        <v>1</v>
      </c>
    </row>
    <row r="113" spans="1:9" x14ac:dyDescent="0.2">
      <c r="A113" s="29" t="s">
        <v>138</v>
      </c>
      <c r="B113" s="29" t="s">
        <v>2224</v>
      </c>
      <c r="C113" s="29" t="s">
        <v>2905</v>
      </c>
      <c r="D113" s="29" t="s">
        <v>2613</v>
      </c>
      <c r="E113" s="29" t="s">
        <v>687</v>
      </c>
      <c r="F113" s="29" t="s">
        <v>688</v>
      </c>
      <c r="G113" s="29" t="s">
        <v>5</v>
      </c>
      <c r="H113" s="29" t="s">
        <v>623</v>
      </c>
      <c r="I113" s="28" t="b" cm="1">
        <f t="array" ref="I113">SUMPRODUCT(--(D113=Assumptions!$A$4:$A$12))&gt;0</f>
        <v>0</v>
      </c>
    </row>
    <row r="114" spans="1:9" x14ac:dyDescent="0.2">
      <c r="A114" s="29" t="s">
        <v>138</v>
      </c>
      <c r="B114" s="29" t="s">
        <v>159</v>
      </c>
      <c r="C114" s="29" t="s">
        <v>1172</v>
      </c>
      <c r="D114" s="29" t="s">
        <v>627</v>
      </c>
      <c r="E114" s="29" t="s">
        <v>160</v>
      </c>
      <c r="F114" s="29" t="s">
        <v>161</v>
      </c>
      <c r="G114" s="29" t="s">
        <v>5</v>
      </c>
      <c r="H114" s="29" t="s">
        <v>623</v>
      </c>
      <c r="I114" s="28" t="b" cm="1">
        <f t="array" ref="I114">SUMPRODUCT(--(D114=Assumptions!$A$4:$A$12))&gt;0</f>
        <v>1</v>
      </c>
    </row>
    <row r="115" spans="1:9" x14ac:dyDescent="0.2">
      <c r="A115" s="29" t="s">
        <v>138</v>
      </c>
      <c r="B115" s="29" t="s">
        <v>1249</v>
      </c>
      <c r="C115" s="29" t="s">
        <v>3397</v>
      </c>
      <c r="D115" s="29" t="s">
        <v>1356</v>
      </c>
      <c r="E115" s="29" t="s">
        <v>2906</v>
      </c>
      <c r="F115" s="29" t="s">
        <v>2907</v>
      </c>
      <c r="G115" s="29" t="s">
        <v>5</v>
      </c>
      <c r="H115" s="29" t="s">
        <v>623</v>
      </c>
      <c r="I115" s="28" t="b" cm="1">
        <f t="array" ref="I115">SUMPRODUCT(--(D115=Assumptions!$A$4:$A$12))&gt;0</f>
        <v>0</v>
      </c>
    </row>
    <row r="116" spans="1:9" x14ac:dyDescent="0.2">
      <c r="A116" s="29" t="s">
        <v>138</v>
      </c>
      <c r="B116" s="29" t="s">
        <v>689</v>
      </c>
      <c r="C116" s="29" t="s">
        <v>200</v>
      </c>
      <c r="D116" s="29" t="s">
        <v>627</v>
      </c>
      <c r="E116" s="29" t="s">
        <v>149</v>
      </c>
      <c r="F116" s="29" t="s">
        <v>150</v>
      </c>
      <c r="G116" s="29" t="s">
        <v>5</v>
      </c>
      <c r="H116" s="29" t="s">
        <v>647</v>
      </c>
      <c r="I116" s="28" t="b" cm="1">
        <f t="array" ref="I116">SUMPRODUCT(--(D116=Assumptions!$A$4:$A$12))&gt;0</f>
        <v>1</v>
      </c>
    </row>
    <row r="117" spans="1:9" x14ac:dyDescent="0.2">
      <c r="A117" s="29" t="s">
        <v>138</v>
      </c>
      <c r="B117" s="29" t="s">
        <v>689</v>
      </c>
      <c r="C117" s="29" t="s">
        <v>200</v>
      </c>
      <c r="D117" s="29" t="s">
        <v>627</v>
      </c>
      <c r="E117" s="29" t="s">
        <v>690</v>
      </c>
      <c r="F117" s="29" t="s">
        <v>691</v>
      </c>
      <c r="G117" s="29" t="s">
        <v>5</v>
      </c>
      <c r="H117" s="29" t="s">
        <v>623</v>
      </c>
      <c r="I117" s="28" t="b" cm="1">
        <f t="array" ref="I117">SUMPRODUCT(--(D117=Assumptions!$A$4:$A$12))&gt;0</f>
        <v>1</v>
      </c>
    </row>
    <row r="118" spans="1:9" x14ac:dyDescent="0.2">
      <c r="A118" s="29" t="s">
        <v>138</v>
      </c>
      <c r="B118" s="29" t="s">
        <v>1310</v>
      </c>
      <c r="C118" s="29" t="s">
        <v>138</v>
      </c>
      <c r="D118" s="29" t="s">
        <v>1356</v>
      </c>
      <c r="E118" s="29" t="s">
        <v>2908</v>
      </c>
      <c r="F118" s="29" t="s">
        <v>2909</v>
      </c>
      <c r="G118" s="29" t="s">
        <v>5</v>
      </c>
      <c r="H118" s="29" t="s">
        <v>623</v>
      </c>
      <c r="I118" s="28" t="b" cm="1">
        <f t="array" ref="I118">SUMPRODUCT(--(D118=Assumptions!$A$4:$A$12))&gt;0</f>
        <v>0</v>
      </c>
    </row>
    <row r="119" spans="1:9" x14ac:dyDescent="0.2">
      <c r="A119" s="29" t="s">
        <v>138</v>
      </c>
      <c r="B119" s="29" t="s">
        <v>1276</v>
      </c>
      <c r="C119" s="29" t="s">
        <v>138</v>
      </c>
      <c r="D119" s="29" t="s">
        <v>1356</v>
      </c>
      <c r="E119" s="29" t="s">
        <v>2910</v>
      </c>
      <c r="F119" s="29" t="s">
        <v>2911</v>
      </c>
      <c r="G119" s="29" t="s">
        <v>5</v>
      </c>
      <c r="H119" s="29" t="s">
        <v>623</v>
      </c>
      <c r="I119" s="28" t="b" cm="1">
        <f t="array" ref="I119">SUMPRODUCT(--(D119=Assumptions!$A$4:$A$12))&gt;0</f>
        <v>0</v>
      </c>
    </row>
    <row r="120" spans="1:9" x14ac:dyDescent="0.2">
      <c r="A120" s="29" t="s">
        <v>138</v>
      </c>
      <c r="B120" s="29" t="s">
        <v>2227</v>
      </c>
      <c r="C120" s="29" t="s">
        <v>138</v>
      </c>
      <c r="D120" s="29" t="s">
        <v>1356</v>
      </c>
      <c r="E120" s="29" t="s">
        <v>1478</v>
      </c>
      <c r="F120" s="29" t="s">
        <v>1479</v>
      </c>
      <c r="G120" s="29" t="s">
        <v>5</v>
      </c>
      <c r="H120" s="29" t="s">
        <v>623</v>
      </c>
      <c r="I120" s="28" t="b" cm="1">
        <f t="array" ref="I120">SUMPRODUCT(--(D120=Assumptions!$A$4:$A$12))&gt;0</f>
        <v>0</v>
      </c>
    </row>
    <row r="121" spans="1:9" x14ac:dyDescent="0.2">
      <c r="A121" s="29" t="s">
        <v>138</v>
      </c>
      <c r="B121" s="29" t="s">
        <v>2223</v>
      </c>
      <c r="C121" s="29" t="s">
        <v>138</v>
      </c>
      <c r="D121" s="29" t="s">
        <v>1356</v>
      </c>
      <c r="E121" s="29" t="s">
        <v>1252</v>
      </c>
      <c r="F121" s="29" t="s">
        <v>1253</v>
      </c>
      <c r="G121" s="29" t="s">
        <v>5</v>
      </c>
      <c r="H121" s="29" t="s">
        <v>623</v>
      </c>
      <c r="I121" s="28" t="b" cm="1">
        <f t="array" ref="I121">SUMPRODUCT(--(D121=Assumptions!$A$4:$A$12))&gt;0</f>
        <v>0</v>
      </c>
    </row>
    <row r="122" spans="1:9" x14ac:dyDescent="0.2">
      <c r="A122" s="29" t="s">
        <v>138</v>
      </c>
      <c r="B122" s="29" t="s">
        <v>975</v>
      </c>
      <c r="C122" s="29" t="s">
        <v>113</v>
      </c>
      <c r="D122" s="29" t="s">
        <v>627</v>
      </c>
      <c r="E122" s="29" t="s">
        <v>976</v>
      </c>
      <c r="F122" s="29" t="s">
        <v>977</v>
      </c>
      <c r="G122" s="29" t="s">
        <v>5</v>
      </c>
      <c r="H122" s="29" t="s">
        <v>623</v>
      </c>
      <c r="I122" s="28" t="b" cm="1">
        <f t="array" ref="I122">SUMPRODUCT(--(D122=Assumptions!$A$4:$A$12))&gt;0</f>
        <v>1</v>
      </c>
    </row>
    <row r="123" spans="1:9" x14ac:dyDescent="0.2">
      <c r="A123" s="29" t="s">
        <v>138</v>
      </c>
      <c r="B123" s="29" t="s">
        <v>975</v>
      </c>
      <c r="C123" s="29" t="s">
        <v>113</v>
      </c>
      <c r="D123" s="29" t="s">
        <v>627</v>
      </c>
      <c r="E123" s="29" t="s">
        <v>978</v>
      </c>
      <c r="F123" s="29" t="s">
        <v>979</v>
      </c>
      <c r="G123" s="29" t="s">
        <v>617</v>
      </c>
      <c r="H123" s="29" t="s">
        <v>623</v>
      </c>
      <c r="I123" s="28" t="b" cm="1">
        <f t="array" ref="I123">SUMPRODUCT(--(D123=Assumptions!$A$4:$A$12))&gt;0</f>
        <v>1</v>
      </c>
    </row>
    <row r="124" spans="1:9" x14ac:dyDescent="0.2">
      <c r="A124" s="29" t="s">
        <v>138</v>
      </c>
      <c r="B124" s="29" t="s">
        <v>867</v>
      </c>
      <c r="C124" s="29" t="s">
        <v>3369</v>
      </c>
      <c r="D124" s="29" t="s">
        <v>627</v>
      </c>
      <c r="E124" s="29" t="s">
        <v>10</v>
      </c>
      <c r="F124" s="29" t="s">
        <v>11</v>
      </c>
      <c r="G124" s="29" t="s">
        <v>5</v>
      </c>
      <c r="H124" s="29" t="s">
        <v>623</v>
      </c>
      <c r="I124" s="28" t="b" cm="1">
        <f t="array" ref="I124">SUMPRODUCT(--(D124=Assumptions!$A$4:$A$12))&gt;0</f>
        <v>1</v>
      </c>
    </row>
    <row r="125" spans="1:9" x14ac:dyDescent="0.2">
      <c r="A125" s="29" t="s">
        <v>138</v>
      </c>
      <c r="B125" s="29" t="s">
        <v>867</v>
      </c>
      <c r="C125" s="29" t="s">
        <v>3369</v>
      </c>
      <c r="D125" s="29" t="s">
        <v>627</v>
      </c>
      <c r="E125" s="29" t="s">
        <v>13</v>
      </c>
      <c r="F125" s="29" t="s">
        <v>14</v>
      </c>
      <c r="G125" s="29" t="s">
        <v>622</v>
      </c>
      <c r="H125" s="29" t="s">
        <v>623</v>
      </c>
      <c r="I125" s="28" t="b" cm="1">
        <f t="array" ref="I125">SUMPRODUCT(--(D125=Assumptions!$A$4:$A$12))&gt;0</f>
        <v>1</v>
      </c>
    </row>
    <row r="126" spans="1:9" x14ac:dyDescent="0.2">
      <c r="A126" s="29" t="s">
        <v>138</v>
      </c>
      <c r="B126" s="29" t="s">
        <v>867</v>
      </c>
      <c r="C126" s="29" t="s">
        <v>3369</v>
      </c>
      <c r="D126" s="29" t="s">
        <v>2269</v>
      </c>
      <c r="E126" s="29" t="s">
        <v>10</v>
      </c>
      <c r="F126" s="29" t="s">
        <v>11</v>
      </c>
      <c r="G126" s="29" t="s">
        <v>5</v>
      </c>
      <c r="H126" s="29" t="s">
        <v>623</v>
      </c>
      <c r="I126" s="28" t="b" cm="1">
        <f t="array" ref="I126">SUMPRODUCT(--(D126=Assumptions!$A$4:$A$12))&gt;0</f>
        <v>0</v>
      </c>
    </row>
    <row r="127" spans="1:9" x14ac:dyDescent="0.2">
      <c r="A127" s="29" t="s">
        <v>138</v>
      </c>
      <c r="B127" s="29" t="s">
        <v>683</v>
      </c>
      <c r="C127" s="29" t="s">
        <v>2314</v>
      </c>
      <c r="D127" s="29" t="s">
        <v>627</v>
      </c>
      <c r="E127" s="29" t="s">
        <v>341</v>
      </c>
      <c r="F127" s="29" t="s">
        <v>342</v>
      </c>
      <c r="G127" s="29" t="s">
        <v>5</v>
      </c>
      <c r="H127" s="29" t="s">
        <v>623</v>
      </c>
      <c r="I127" s="28" t="b" cm="1">
        <f t="array" ref="I127">SUMPRODUCT(--(D127=Assumptions!$A$4:$A$12))&gt;0</f>
        <v>1</v>
      </c>
    </row>
    <row r="128" spans="1:9" x14ac:dyDescent="0.2">
      <c r="A128" s="29" t="s">
        <v>138</v>
      </c>
      <c r="B128" s="29" t="s">
        <v>2912</v>
      </c>
      <c r="C128" s="29" t="s">
        <v>3398</v>
      </c>
      <c r="D128" s="29" t="s">
        <v>1356</v>
      </c>
      <c r="E128" s="29" t="s">
        <v>49</v>
      </c>
      <c r="F128" s="29" t="s">
        <v>50</v>
      </c>
      <c r="G128" s="29" t="s">
        <v>5</v>
      </c>
      <c r="H128" s="29" t="s">
        <v>623</v>
      </c>
      <c r="I128" s="28" t="b" cm="1">
        <f t="array" ref="I128">SUMPRODUCT(--(D128=Assumptions!$A$4:$A$12))&gt;0</f>
        <v>0</v>
      </c>
    </row>
    <row r="129" spans="1:9" x14ac:dyDescent="0.2">
      <c r="A129" s="29" t="s">
        <v>191</v>
      </c>
      <c r="B129" s="29" t="s">
        <v>2913</v>
      </c>
      <c r="C129" s="29" t="s">
        <v>191</v>
      </c>
      <c r="D129" s="29" t="s">
        <v>1193</v>
      </c>
      <c r="E129" s="29" t="s">
        <v>350</v>
      </c>
      <c r="F129" s="29" t="s">
        <v>351</v>
      </c>
      <c r="G129" s="29" t="s">
        <v>5</v>
      </c>
      <c r="H129" s="29" t="s">
        <v>623</v>
      </c>
      <c r="I129" s="28" t="b" cm="1">
        <f t="array" ref="I129">SUMPRODUCT(--(D129=Assumptions!$A$4:$A$12))&gt;0</f>
        <v>1</v>
      </c>
    </row>
    <row r="130" spans="1:9" x14ac:dyDescent="0.2">
      <c r="A130" s="29" t="s">
        <v>191</v>
      </c>
      <c r="B130" s="29" t="s">
        <v>2914</v>
      </c>
      <c r="C130" s="29" t="s">
        <v>191</v>
      </c>
      <c r="D130" s="29" t="s">
        <v>1193</v>
      </c>
      <c r="E130" s="29" t="s">
        <v>708</v>
      </c>
      <c r="F130" s="29" t="s">
        <v>148</v>
      </c>
      <c r="G130" s="29" t="s">
        <v>5</v>
      </c>
      <c r="H130" s="29" t="s">
        <v>623</v>
      </c>
      <c r="I130" s="28" t="b" cm="1">
        <f t="array" ref="I130">SUMPRODUCT(--(D130=Assumptions!$A$4:$A$12))&gt;0</f>
        <v>1</v>
      </c>
    </row>
    <row r="131" spans="1:9" x14ac:dyDescent="0.2">
      <c r="A131" s="29" t="s">
        <v>191</v>
      </c>
      <c r="B131" s="29" t="s">
        <v>2915</v>
      </c>
      <c r="C131" s="29" t="s">
        <v>191</v>
      </c>
      <c r="D131" s="29" t="s">
        <v>1193</v>
      </c>
      <c r="E131" s="29" t="s">
        <v>708</v>
      </c>
      <c r="F131" s="29" t="s">
        <v>148</v>
      </c>
      <c r="G131" s="29" t="s">
        <v>5</v>
      </c>
      <c r="H131" s="29" t="s">
        <v>623</v>
      </c>
      <c r="I131" s="28" t="b" cm="1">
        <f t="array" ref="I131">SUMPRODUCT(--(D131=Assumptions!$A$4:$A$12))&gt;0</f>
        <v>1</v>
      </c>
    </row>
    <row r="132" spans="1:9" x14ac:dyDescent="0.2">
      <c r="A132" s="29" t="s">
        <v>191</v>
      </c>
      <c r="B132" s="29" t="s">
        <v>2916</v>
      </c>
      <c r="C132" s="29" t="s">
        <v>191</v>
      </c>
      <c r="D132" s="29" t="s">
        <v>1193</v>
      </c>
      <c r="E132" s="29" t="s">
        <v>252</v>
      </c>
      <c r="F132" s="29" t="s">
        <v>253</v>
      </c>
      <c r="G132" s="29" t="s">
        <v>5</v>
      </c>
      <c r="H132" s="29" t="s">
        <v>623</v>
      </c>
      <c r="I132" s="28" t="b" cm="1">
        <f t="array" ref="I132">SUMPRODUCT(--(D132=Assumptions!$A$4:$A$12))&gt;0</f>
        <v>1</v>
      </c>
    </row>
    <row r="133" spans="1:9" x14ac:dyDescent="0.2">
      <c r="A133" s="29" t="s">
        <v>191</v>
      </c>
      <c r="B133" s="29" t="s">
        <v>2917</v>
      </c>
      <c r="C133" s="29" t="s">
        <v>191</v>
      </c>
      <c r="D133" s="29" t="s">
        <v>1193</v>
      </c>
      <c r="E133" s="29" t="s">
        <v>708</v>
      </c>
      <c r="F133" s="29" t="s">
        <v>148</v>
      </c>
      <c r="G133" s="29" t="s">
        <v>5</v>
      </c>
      <c r="H133" s="29" t="s">
        <v>623</v>
      </c>
      <c r="I133" s="28" t="b" cm="1">
        <f t="array" ref="I133">SUMPRODUCT(--(D133=Assumptions!$A$4:$A$12))&gt;0</f>
        <v>1</v>
      </c>
    </row>
    <row r="134" spans="1:9" x14ac:dyDescent="0.2">
      <c r="A134" s="29" t="s">
        <v>191</v>
      </c>
      <c r="B134" s="29" t="s">
        <v>1340</v>
      </c>
      <c r="C134" s="29" t="s">
        <v>444</v>
      </c>
      <c r="D134" s="29" t="s">
        <v>1356</v>
      </c>
      <c r="E134" s="29" t="s">
        <v>1341</v>
      </c>
      <c r="F134" s="29" t="s">
        <v>1342</v>
      </c>
      <c r="G134" s="29" t="s">
        <v>5</v>
      </c>
      <c r="H134" s="29" t="s">
        <v>623</v>
      </c>
      <c r="I134" s="28" t="b" cm="1">
        <f t="array" ref="I134">SUMPRODUCT(--(D134=Assumptions!$A$4:$A$12))&gt;0</f>
        <v>0</v>
      </c>
    </row>
    <row r="135" spans="1:9" x14ac:dyDescent="0.2">
      <c r="A135" s="29" t="s">
        <v>191</v>
      </c>
      <c r="B135" s="29" t="s">
        <v>2918</v>
      </c>
      <c r="C135" s="29" t="s">
        <v>2180</v>
      </c>
      <c r="D135" s="29" t="s">
        <v>1193</v>
      </c>
      <c r="E135" s="29" t="s">
        <v>10</v>
      </c>
      <c r="F135" s="29" t="s">
        <v>11</v>
      </c>
      <c r="G135" s="29" t="s">
        <v>5</v>
      </c>
      <c r="H135" s="29" t="s">
        <v>623</v>
      </c>
      <c r="I135" s="28" t="b" cm="1">
        <f t="array" ref="I135">SUMPRODUCT(--(D135=Assumptions!$A$4:$A$12))&gt;0</f>
        <v>1</v>
      </c>
    </row>
    <row r="136" spans="1:9" x14ac:dyDescent="0.2">
      <c r="A136" s="29" t="s">
        <v>191</v>
      </c>
      <c r="B136" s="29" t="s">
        <v>1351</v>
      </c>
      <c r="C136" s="29" t="s">
        <v>191</v>
      </c>
      <c r="D136" s="29" t="s">
        <v>1356</v>
      </c>
      <c r="E136" s="29" t="s">
        <v>2919</v>
      </c>
      <c r="F136" s="29" t="s">
        <v>2920</v>
      </c>
      <c r="G136" s="29" t="s">
        <v>5</v>
      </c>
      <c r="H136" s="29" t="s">
        <v>623</v>
      </c>
      <c r="I136" s="28" t="b" cm="1">
        <f t="array" ref="I136">SUMPRODUCT(--(D136=Assumptions!$A$4:$A$12))&gt;0</f>
        <v>0</v>
      </c>
    </row>
    <row r="137" spans="1:9" x14ac:dyDescent="0.2">
      <c r="A137" s="29" t="s">
        <v>191</v>
      </c>
      <c r="B137" s="29" t="s">
        <v>2921</v>
      </c>
      <c r="C137" s="29" t="s">
        <v>3399</v>
      </c>
      <c r="D137" s="29" t="s">
        <v>1356</v>
      </c>
      <c r="E137" s="29" t="s">
        <v>708</v>
      </c>
      <c r="F137" s="29" t="s">
        <v>148</v>
      </c>
      <c r="G137" s="29" t="s">
        <v>5</v>
      </c>
      <c r="H137" s="29" t="s">
        <v>623</v>
      </c>
      <c r="I137" s="28" t="b" cm="1">
        <f t="array" ref="I137">SUMPRODUCT(--(D137=Assumptions!$A$4:$A$12))&gt;0</f>
        <v>0</v>
      </c>
    </row>
    <row r="138" spans="1:9" x14ac:dyDescent="0.2">
      <c r="A138" s="29" t="s">
        <v>191</v>
      </c>
      <c r="B138" s="29" t="s">
        <v>954</v>
      </c>
      <c r="C138" s="29" t="s">
        <v>200</v>
      </c>
      <c r="D138" s="29" t="s">
        <v>654</v>
      </c>
      <c r="E138" s="29" t="s">
        <v>73</v>
      </c>
      <c r="F138" s="29" t="s">
        <v>74</v>
      </c>
      <c r="G138" s="29" t="s">
        <v>617</v>
      </c>
      <c r="H138" s="29" t="s">
        <v>623</v>
      </c>
      <c r="I138" s="28" t="b" cm="1">
        <f t="array" ref="I138">SUMPRODUCT(--(D138=Assumptions!$A$4:$A$12))&gt;0</f>
        <v>1</v>
      </c>
    </row>
    <row r="139" spans="1:9" x14ac:dyDescent="0.2">
      <c r="A139" s="29" t="s">
        <v>191</v>
      </c>
      <c r="B139" s="29" t="s">
        <v>709</v>
      </c>
      <c r="C139" s="29" t="s">
        <v>298</v>
      </c>
      <c r="D139" s="29" t="s">
        <v>627</v>
      </c>
      <c r="E139" s="29" t="s">
        <v>73</v>
      </c>
      <c r="F139" s="29" t="s">
        <v>74</v>
      </c>
      <c r="G139" s="29" t="s">
        <v>5</v>
      </c>
      <c r="H139" s="29" t="s">
        <v>623</v>
      </c>
      <c r="I139" s="28" t="b" cm="1">
        <f t="array" ref="I139">SUMPRODUCT(--(D139=Assumptions!$A$4:$A$12))&gt;0</f>
        <v>1</v>
      </c>
    </row>
    <row r="140" spans="1:9" x14ac:dyDescent="0.2">
      <c r="A140" s="29" t="s">
        <v>191</v>
      </c>
      <c r="B140" s="29" t="s">
        <v>980</v>
      </c>
      <c r="C140" s="29" t="s">
        <v>1172</v>
      </c>
      <c r="D140" s="29" t="s">
        <v>627</v>
      </c>
      <c r="E140" s="29" t="s">
        <v>981</v>
      </c>
      <c r="F140" s="29" t="s">
        <v>982</v>
      </c>
      <c r="G140" s="29" t="s">
        <v>5</v>
      </c>
      <c r="H140" s="29" t="s">
        <v>623</v>
      </c>
      <c r="I140" s="28" t="b" cm="1">
        <f t="array" ref="I140">SUMPRODUCT(--(D140=Assumptions!$A$4:$A$12))&gt;0</f>
        <v>1</v>
      </c>
    </row>
    <row r="141" spans="1:9" x14ac:dyDescent="0.2">
      <c r="A141" s="29" t="s">
        <v>191</v>
      </c>
      <c r="B141" s="29" t="s">
        <v>2922</v>
      </c>
      <c r="C141" s="29" t="s">
        <v>191</v>
      </c>
      <c r="D141" s="29" t="s">
        <v>1261</v>
      </c>
      <c r="E141" s="29" t="s">
        <v>2923</v>
      </c>
      <c r="F141" s="29" t="s">
        <v>2924</v>
      </c>
      <c r="G141" s="29" t="s">
        <v>2174</v>
      </c>
      <c r="H141" s="29" t="s">
        <v>623</v>
      </c>
      <c r="I141" s="28" t="b" cm="1">
        <f t="array" ref="I141">SUMPRODUCT(--(D141=Assumptions!$A$4:$A$12))&gt;0</f>
        <v>0</v>
      </c>
    </row>
    <row r="142" spans="1:9" x14ac:dyDescent="0.2">
      <c r="A142" s="29" t="s">
        <v>191</v>
      </c>
      <c r="B142" s="29" t="s">
        <v>2925</v>
      </c>
      <c r="C142" s="29" t="s">
        <v>191</v>
      </c>
      <c r="D142" s="29" t="s">
        <v>1261</v>
      </c>
      <c r="E142" s="29" t="s">
        <v>2670</v>
      </c>
      <c r="F142" s="29" t="s">
        <v>2671</v>
      </c>
      <c r="G142" s="29" t="s">
        <v>15</v>
      </c>
      <c r="H142" s="29" t="s">
        <v>623</v>
      </c>
      <c r="I142" s="28" t="b" cm="1">
        <f t="array" ref="I142">SUMPRODUCT(--(D142=Assumptions!$A$4:$A$12))&gt;0</f>
        <v>0</v>
      </c>
    </row>
    <row r="143" spans="1:9" x14ac:dyDescent="0.2">
      <c r="A143" s="29" t="s">
        <v>191</v>
      </c>
      <c r="B143" s="29" t="s">
        <v>2926</v>
      </c>
      <c r="C143" s="29" t="s">
        <v>191</v>
      </c>
      <c r="D143" s="29" t="s">
        <v>1356</v>
      </c>
      <c r="E143" s="29" t="s">
        <v>2927</v>
      </c>
      <c r="F143" s="29" t="s">
        <v>2928</v>
      </c>
      <c r="G143" s="29" t="s">
        <v>5</v>
      </c>
      <c r="H143" s="29" t="s">
        <v>623</v>
      </c>
      <c r="I143" s="28" t="b" cm="1">
        <f t="array" ref="I143">SUMPRODUCT(--(D143=Assumptions!$A$4:$A$12))&gt;0</f>
        <v>0</v>
      </c>
    </row>
    <row r="144" spans="1:9" x14ac:dyDescent="0.2">
      <c r="A144" s="29" t="s">
        <v>191</v>
      </c>
      <c r="B144" s="29" t="s">
        <v>1329</v>
      </c>
      <c r="C144" s="29" t="s">
        <v>191</v>
      </c>
      <c r="D144" s="29" t="s">
        <v>1356</v>
      </c>
      <c r="E144" s="29" t="s">
        <v>1330</v>
      </c>
      <c r="F144" s="29" t="s">
        <v>1331</v>
      </c>
      <c r="G144" s="29" t="s">
        <v>5</v>
      </c>
      <c r="H144" s="29" t="s">
        <v>623</v>
      </c>
      <c r="I144" s="28" t="b" cm="1">
        <f t="array" ref="I144">SUMPRODUCT(--(D144=Assumptions!$A$4:$A$12))&gt;0</f>
        <v>0</v>
      </c>
    </row>
    <row r="145" spans="1:9" x14ac:dyDescent="0.2">
      <c r="A145" s="29" t="s">
        <v>191</v>
      </c>
      <c r="B145" s="29" t="s">
        <v>2929</v>
      </c>
      <c r="C145" s="29" t="s">
        <v>3400</v>
      </c>
      <c r="D145" s="29" t="s">
        <v>1356</v>
      </c>
      <c r="E145" s="29" t="s">
        <v>2930</v>
      </c>
      <c r="F145" s="29" t="s">
        <v>2931</v>
      </c>
      <c r="G145" s="29" t="s">
        <v>5</v>
      </c>
      <c r="H145" s="29" t="s">
        <v>623</v>
      </c>
      <c r="I145" s="28" t="b" cm="1">
        <f t="array" ref="I145">SUMPRODUCT(--(D145=Assumptions!$A$4:$A$12))&gt;0</f>
        <v>0</v>
      </c>
    </row>
    <row r="146" spans="1:9" x14ac:dyDescent="0.2">
      <c r="A146" s="29" t="s">
        <v>191</v>
      </c>
      <c r="B146" s="29" t="s">
        <v>2932</v>
      </c>
      <c r="C146" s="29" t="s">
        <v>191</v>
      </c>
      <c r="D146" s="29" t="s">
        <v>1356</v>
      </c>
      <c r="E146" s="29" t="s">
        <v>2933</v>
      </c>
      <c r="F146" s="29" t="s">
        <v>2934</v>
      </c>
      <c r="G146" s="29" t="s">
        <v>5</v>
      </c>
      <c r="H146" s="29" t="s">
        <v>623</v>
      </c>
      <c r="I146" s="28" t="b" cm="1">
        <f t="array" ref="I146">SUMPRODUCT(--(D146=Assumptions!$A$4:$A$12))&gt;0</f>
        <v>0</v>
      </c>
    </row>
    <row r="147" spans="1:9" x14ac:dyDescent="0.2">
      <c r="A147" s="29" t="s">
        <v>191</v>
      </c>
      <c r="B147" s="29" t="s">
        <v>983</v>
      </c>
      <c r="C147" s="29" t="s">
        <v>3383</v>
      </c>
      <c r="D147" s="29" t="s">
        <v>627</v>
      </c>
      <c r="E147" s="29" t="s">
        <v>46</v>
      </c>
      <c r="F147" s="29" t="s">
        <v>47</v>
      </c>
      <c r="G147" s="29" t="s">
        <v>5</v>
      </c>
      <c r="H147" s="29" t="s">
        <v>623</v>
      </c>
      <c r="I147" s="28" t="b" cm="1">
        <f t="array" ref="I147">SUMPRODUCT(--(D147=Assumptions!$A$4:$A$12))&gt;0</f>
        <v>1</v>
      </c>
    </row>
    <row r="148" spans="1:9" x14ac:dyDescent="0.2">
      <c r="A148" s="29" t="s">
        <v>191</v>
      </c>
      <c r="B148" s="29" t="s">
        <v>984</v>
      </c>
      <c r="C148" s="29" t="s">
        <v>616</v>
      </c>
      <c r="D148" s="29" t="s">
        <v>627</v>
      </c>
      <c r="E148" s="29" t="s">
        <v>141</v>
      </c>
      <c r="F148" s="29" t="s">
        <v>142</v>
      </c>
      <c r="G148" s="29" t="s">
        <v>5</v>
      </c>
      <c r="H148" s="29" t="s">
        <v>623</v>
      </c>
      <c r="I148" s="28" t="b" cm="1">
        <f t="array" ref="I148">SUMPRODUCT(--(D148=Assumptions!$A$4:$A$12))&gt;0</f>
        <v>1</v>
      </c>
    </row>
    <row r="149" spans="1:9" x14ac:dyDescent="0.2">
      <c r="A149" s="29" t="s">
        <v>200</v>
      </c>
      <c r="B149" s="29" t="s">
        <v>985</v>
      </c>
      <c r="C149" s="29" t="s">
        <v>2143</v>
      </c>
      <c r="D149" s="29" t="s">
        <v>627</v>
      </c>
      <c r="E149" s="29" t="s">
        <v>986</v>
      </c>
      <c r="F149" s="29" t="s">
        <v>987</v>
      </c>
      <c r="G149" s="29" t="s">
        <v>5</v>
      </c>
      <c r="H149" s="29" t="s">
        <v>623</v>
      </c>
      <c r="I149" s="28" t="b" cm="1">
        <f t="array" ref="I149">SUMPRODUCT(--(D149=Assumptions!$A$4:$A$12))&gt;0</f>
        <v>1</v>
      </c>
    </row>
    <row r="150" spans="1:9" x14ac:dyDescent="0.2">
      <c r="A150" s="29" t="s">
        <v>200</v>
      </c>
      <c r="B150" s="29" t="s">
        <v>985</v>
      </c>
      <c r="C150" s="29" t="s">
        <v>2143</v>
      </c>
      <c r="D150" s="29" t="s">
        <v>627</v>
      </c>
      <c r="E150" s="29" t="s">
        <v>988</v>
      </c>
      <c r="F150" s="29" t="s">
        <v>989</v>
      </c>
      <c r="G150" s="29" t="s">
        <v>5</v>
      </c>
      <c r="H150" s="29" t="s">
        <v>623</v>
      </c>
      <c r="I150" s="28" t="b" cm="1">
        <f t="array" ref="I150">SUMPRODUCT(--(D150=Assumptions!$A$4:$A$12))&gt;0</f>
        <v>1</v>
      </c>
    </row>
    <row r="151" spans="1:9" x14ac:dyDescent="0.2">
      <c r="A151" s="29" t="s">
        <v>200</v>
      </c>
      <c r="B151" s="29" t="s">
        <v>2935</v>
      </c>
      <c r="C151" s="29" t="s">
        <v>200</v>
      </c>
      <c r="D151" s="29" t="s">
        <v>1356</v>
      </c>
      <c r="E151" s="29" t="s">
        <v>36</v>
      </c>
      <c r="F151" s="29" t="s">
        <v>37</v>
      </c>
      <c r="G151" s="29" t="s">
        <v>5</v>
      </c>
      <c r="H151" s="29" t="s">
        <v>623</v>
      </c>
      <c r="I151" s="28" t="b" cm="1">
        <f t="array" ref="I151">SUMPRODUCT(--(D151=Assumptions!$A$4:$A$12))&gt;0</f>
        <v>0</v>
      </c>
    </row>
    <row r="152" spans="1:9" x14ac:dyDescent="0.2">
      <c r="A152" s="29" t="s">
        <v>200</v>
      </c>
      <c r="B152" s="29" t="s">
        <v>2936</v>
      </c>
      <c r="C152" s="29" t="s">
        <v>200</v>
      </c>
      <c r="D152" s="29" t="s">
        <v>1356</v>
      </c>
      <c r="E152" s="29" t="s">
        <v>10</v>
      </c>
      <c r="F152" s="29" t="s">
        <v>11</v>
      </c>
      <c r="G152" s="29" t="s">
        <v>5</v>
      </c>
      <c r="H152" s="29" t="s">
        <v>623</v>
      </c>
      <c r="I152" s="28" t="b" cm="1">
        <f t="array" ref="I152">SUMPRODUCT(--(D152=Assumptions!$A$4:$A$12))&gt;0</f>
        <v>0</v>
      </c>
    </row>
    <row r="153" spans="1:9" x14ac:dyDescent="0.2">
      <c r="A153" s="29" t="s">
        <v>200</v>
      </c>
      <c r="B153" s="29" t="s">
        <v>1481</v>
      </c>
      <c r="C153" s="29" t="s">
        <v>200</v>
      </c>
      <c r="D153" s="29" t="s">
        <v>1356</v>
      </c>
      <c r="E153" s="29" t="s">
        <v>46</v>
      </c>
      <c r="F153" s="29" t="s">
        <v>47</v>
      </c>
      <c r="G153" s="29" t="s">
        <v>5</v>
      </c>
      <c r="H153" s="29" t="s">
        <v>623</v>
      </c>
      <c r="I153" s="28" t="b" cm="1">
        <f t="array" ref="I153">SUMPRODUCT(--(D153=Assumptions!$A$4:$A$12))&gt;0</f>
        <v>0</v>
      </c>
    </row>
    <row r="154" spans="1:9" x14ac:dyDescent="0.2">
      <c r="A154" s="29" t="s">
        <v>200</v>
      </c>
      <c r="B154" s="29" t="s">
        <v>2321</v>
      </c>
      <c r="C154" s="29" t="s">
        <v>200</v>
      </c>
      <c r="D154" s="29" t="s">
        <v>1356</v>
      </c>
      <c r="E154" s="29" t="s">
        <v>2538</v>
      </c>
      <c r="F154" s="29" t="s">
        <v>2539</v>
      </c>
      <c r="G154" s="29" t="s">
        <v>5</v>
      </c>
      <c r="H154" s="29" t="s">
        <v>623</v>
      </c>
      <c r="I154" s="28" t="b" cm="1">
        <f t="array" ref="I154">SUMPRODUCT(--(D154=Assumptions!$A$4:$A$12))&gt;0</f>
        <v>0</v>
      </c>
    </row>
    <row r="155" spans="1:9" x14ac:dyDescent="0.2">
      <c r="A155" s="29" t="s">
        <v>200</v>
      </c>
      <c r="B155" s="29" t="s">
        <v>307</v>
      </c>
      <c r="C155" s="29" t="s">
        <v>200</v>
      </c>
      <c r="D155" s="29" t="s">
        <v>1356</v>
      </c>
      <c r="E155" s="29" t="s">
        <v>1267</v>
      </c>
      <c r="F155" s="29" t="s">
        <v>1268</v>
      </c>
      <c r="G155" s="29" t="s">
        <v>5</v>
      </c>
      <c r="H155" s="29" t="s">
        <v>623</v>
      </c>
      <c r="I155" s="28" t="b" cm="1">
        <f t="array" ref="I155">SUMPRODUCT(--(D155=Assumptions!$A$4:$A$12))&gt;0</f>
        <v>0</v>
      </c>
    </row>
    <row r="156" spans="1:9" x14ac:dyDescent="0.2">
      <c r="A156" s="29" t="s">
        <v>200</v>
      </c>
      <c r="B156" s="29" t="s">
        <v>208</v>
      </c>
      <c r="C156" s="29" t="s">
        <v>200</v>
      </c>
      <c r="D156" s="29" t="s">
        <v>1356</v>
      </c>
      <c r="E156" s="29" t="s">
        <v>139</v>
      </c>
      <c r="F156" s="29" t="s">
        <v>140</v>
      </c>
      <c r="G156" s="29" t="s">
        <v>5</v>
      </c>
      <c r="H156" s="29" t="s">
        <v>623</v>
      </c>
      <c r="I156" s="28" t="b" cm="1">
        <f t="array" ref="I156">SUMPRODUCT(--(D156=Assumptions!$A$4:$A$12))&gt;0</f>
        <v>0</v>
      </c>
    </row>
    <row r="157" spans="1:9" x14ac:dyDescent="0.2">
      <c r="A157" s="29" t="s">
        <v>200</v>
      </c>
      <c r="B157" s="29" t="s">
        <v>2328</v>
      </c>
      <c r="C157" s="29" t="s">
        <v>200</v>
      </c>
      <c r="D157" s="29" t="s">
        <v>1356</v>
      </c>
      <c r="E157" s="29" t="s">
        <v>1475</v>
      </c>
      <c r="F157" s="29" t="s">
        <v>1476</v>
      </c>
      <c r="G157" s="29" t="s">
        <v>15</v>
      </c>
      <c r="H157" s="29" t="s">
        <v>623</v>
      </c>
      <c r="I157" s="28" t="b" cm="1">
        <f t="array" ref="I157">SUMPRODUCT(--(D157=Assumptions!$A$4:$A$12))&gt;0</f>
        <v>0</v>
      </c>
    </row>
    <row r="158" spans="1:9" x14ac:dyDescent="0.2">
      <c r="A158" s="29" t="s">
        <v>200</v>
      </c>
      <c r="B158" s="29" t="s">
        <v>2328</v>
      </c>
      <c r="C158" s="29" t="s">
        <v>200</v>
      </c>
      <c r="D158" s="29" t="s">
        <v>1356</v>
      </c>
      <c r="E158" s="29" t="s">
        <v>201</v>
      </c>
      <c r="F158" s="29" t="s">
        <v>202</v>
      </c>
      <c r="G158" s="29" t="s">
        <v>617</v>
      </c>
      <c r="H158" s="29" t="s">
        <v>623</v>
      </c>
      <c r="I158" s="28" t="b" cm="1">
        <f t="array" ref="I158">SUMPRODUCT(--(D158=Assumptions!$A$4:$A$12))&gt;0</f>
        <v>0</v>
      </c>
    </row>
    <row r="159" spans="1:9" x14ac:dyDescent="0.2">
      <c r="A159" s="29" t="s">
        <v>200</v>
      </c>
      <c r="B159" s="29" t="s">
        <v>2277</v>
      </c>
      <c r="C159" s="29" t="s">
        <v>200</v>
      </c>
      <c r="D159" s="29" t="s">
        <v>1356</v>
      </c>
      <c r="E159" s="29" t="s">
        <v>1817</v>
      </c>
      <c r="F159" s="29" t="s">
        <v>1818</v>
      </c>
      <c r="G159" s="29" t="s">
        <v>5</v>
      </c>
      <c r="H159" s="29" t="s">
        <v>623</v>
      </c>
      <c r="I159" s="28" t="b" cm="1">
        <f t="array" ref="I159">SUMPRODUCT(--(D159=Assumptions!$A$4:$A$12))&gt;0</f>
        <v>0</v>
      </c>
    </row>
    <row r="160" spans="1:9" x14ac:dyDescent="0.2">
      <c r="A160" s="29" t="s">
        <v>200</v>
      </c>
      <c r="B160" s="29" t="s">
        <v>643</v>
      </c>
      <c r="C160" s="29" t="s">
        <v>200</v>
      </c>
      <c r="D160" s="29" t="s">
        <v>1193</v>
      </c>
      <c r="E160" s="29" t="s">
        <v>41</v>
      </c>
      <c r="F160" s="29" t="s">
        <v>42</v>
      </c>
      <c r="G160" s="29" t="s">
        <v>15</v>
      </c>
      <c r="H160" s="29" t="s">
        <v>623</v>
      </c>
      <c r="I160" s="28" t="b" cm="1">
        <f t="array" ref="I160">SUMPRODUCT(--(D160=Assumptions!$A$4:$A$12))&gt;0</f>
        <v>1</v>
      </c>
    </row>
    <row r="161" spans="1:9" x14ac:dyDescent="0.2">
      <c r="A161" s="29" t="s">
        <v>200</v>
      </c>
      <c r="B161" s="29" t="s">
        <v>643</v>
      </c>
      <c r="C161" s="29" t="s">
        <v>200</v>
      </c>
      <c r="D161" s="29" t="s">
        <v>1193</v>
      </c>
      <c r="E161" s="29" t="s">
        <v>98</v>
      </c>
      <c r="F161" s="29" t="s">
        <v>99</v>
      </c>
      <c r="G161" s="29" t="s">
        <v>617</v>
      </c>
      <c r="H161" s="29" t="s">
        <v>623</v>
      </c>
      <c r="I161" s="28" t="b" cm="1">
        <f t="array" ref="I161">SUMPRODUCT(--(D161=Assumptions!$A$4:$A$12))&gt;0</f>
        <v>1</v>
      </c>
    </row>
    <row r="162" spans="1:9" x14ac:dyDescent="0.2">
      <c r="A162" s="29" t="s">
        <v>200</v>
      </c>
      <c r="B162" s="29" t="s">
        <v>2937</v>
      </c>
      <c r="C162" s="29" t="s">
        <v>200</v>
      </c>
      <c r="D162" s="29" t="s">
        <v>1193</v>
      </c>
      <c r="E162" s="29" t="s">
        <v>2938</v>
      </c>
      <c r="F162" s="29" t="s">
        <v>2939</v>
      </c>
      <c r="G162" s="29" t="s">
        <v>5</v>
      </c>
      <c r="H162" s="29" t="s">
        <v>623</v>
      </c>
      <c r="I162" s="28" t="b" cm="1">
        <f t="array" ref="I162">SUMPRODUCT(--(D162=Assumptions!$A$4:$A$12))&gt;0</f>
        <v>1</v>
      </c>
    </row>
    <row r="163" spans="1:9" x14ac:dyDescent="0.2">
      <c r="A163" s="29" t="s">
        <v>200</v>
      </c>
      <c r="B163" s="29" t="s">
        <v>2940</v>
      </c>
      <c r="C163" s="29" t="s">
        <v>200</v>
      </c>
      <c r="D163" s="29" t="s">
        <v>1193</v>
      </c>
      <c r="E163" s="29" t="s">
        <v>900</v>
      </c>
      <c r="F163" s="29" t="s">
        <v>901</v>
      </c>
      <c r="G163" s="29" t="s">
        <v>5</v>
      </c>
      <c r="H163" s="29" t="s">
        <v>623</v>
      </c>
      <c r="I163" s="28" t="b" cm="1">
        <f t="array" ref="I163">SUMPRODUCT(--(D163=Assumptions!$A$4:$A$12))&gt;0</f>
        <v>1</v>
      </c>
    </row>
    <row r="164" spans="1:9" x14ac:dyDescent="0.2">
      <c r="A164" s="29" t="s">
        <v>200</v>
      </c>
      <c r="B164" s="29" t="s">
        <v>1488</v>
      </c>
      <c r="C164" s="29" t="s">
        <v>200</v>
      </c>
      <c r="D164" s="29" t="s">
        <v>1193</v>
      </c>
      <c r="E164" s="29" t="s">
        <v>10</v>
      </c>
      <c r="F164" s="29" t="s">
        <v>11</v>
      </c>
      <c r="G164" s="29" t="s">
        <v>5</v>
      </c>
      <c r="H164" s="29" t="s">
        <v>623</v>
      </c>
      <c r="I164" s="28" t="b" cm="1">
        <f t="array" ref="I164">SUMPRODUCT(--(D164=Assumptions!$A$4:$A$12))&gt;0</f>
        <v>1</v>
      </c>
    </row>
    <row r="165" spans="1:9" x14ac:dyDescent="0.2">
      <c r="A165" s="29" t="s">
        <v>200</v>
      </c>
      <c r="B165" s="29" t="s">
        <v>2941</v>
      </c>
      <c r="C165" s="29" t="s">
        <v>200</v>
      </c>
      <c r="D165" s="29" t="s">
        <v>1193</v>
      </c>
      <c r="E165" s="29" t="s">
        <v>10</v>
      </c>
      <c r="F165" s="29" t="s">
        <v>11</v>
      </c>
      <c r="G165" s="29" t="s">
        <v>5</v>
      </c>
      <c r="H165" s="29" t="s">
        <v>623</v>
      </c>
      <c r="I165" s="28" t="b" cm="1">
        <f t="array" ref="I165">SUMPRODUCT(--(D165=Assumptions!$A$4:$A$12))&gt;0</f>
        <v>1</v>
      </c>
    </row>
    <row r="166" spans="1:9" x14ac:dyDescent="0.2">
      <c r="A166" s="29" t="s">
        <v>200</v>
      </c>
      <c r="B166" s="29" t="s">
        <v>2942</v>
      </c>
      <c r="C166" s="29" t="s">
        <v>200</v>
      </c>
      <c r="D166" s="29" t="s">
        <v>1193</v>
      </c>
      <c r="E166" s="29" t="s">
        <v>2943</v>
      </c>
      <c r="F166" s="29" t="s">
        <v>2944</v>
      </c>
      <c r="G166" s="29" t="s">
        <v>5</v>
      </c>
      <c r="H166" s="29" t="s">
        <v>623</v>
      </c>
      <c r="I166" s="28" t="b" cm="1">
        <f t="array" ref="I166">SUMPRODUCT(--(D166=Assumptions!$A$4:$A$12))&gt;0</f>
        <v>1</v>
      </c>
    </row>
    <row r="167" spans="1:9" x14ac:dyDescent="0.2">
      <c r="A167" s="29" t="s">
        <v>200</v>
      </c>
      <c r="B167" s="29" t="s">
        <v>1326</v>
      </c>
      <c r="C167" s="29" t="s">
        <v>200</v>
      </c>
      <c r="D167" s="29" t="s">
        <v>1193</v>
      </c>
      <c r="E167" s="29" t="s">
        <v>1327</v>
      </c>
      <c r="F167" s="29" t="s">
        <v>1328</v>
      </c>
      <c r="G167" s="29" t="s">
        <v>5</v>
      </c>
      <c r="H167" s="29" t="s">
        <v>623</v>
      </c>
      <c r="I167" s="28" t="b" cm="1">
        <f t="array" ref="I167">SUMPRODUCT(--(D167=Assumptions!$A$4:$A$12))&gt;0</f>
        <v>1</v>
      </c>
    </row>
    <row r="168" spans="1:9" x14ac:dyDescent="0.2">
      <c r="A168" s="29" t="s">
        <v>200</v>
      </c>
      <c r="B168" s="29" t="s">
        <v>761</v>
      </c>
      <c r="C168" s="29" t="s">
        <v>200</v>
      </c>
      <c r="D168" s="29" t="s">
        <v>1193</v>
      </c>
      <c r="E168" s="29" t="s">
        <v>10</v>
      </c>
      <c r="F168" s="29" t="s">
        <v>11</v>
      </c>
      <c r="G168" s="29" t="s">
        <v>5</v>
      </c>
      <c r="H168" s="29" t="s">
        <v>623</v>
      </c>
      <c r="I168" s="28" t="b" cm="1">
        <f t="array" ref="I168">SUMPRODUCT(--(D168=Assumptions!$A$4:$A$12))&gt;0</f>
        <v>1</v>
      </c>
    </row>
    <row r="169" spans="1:9" x14ac:dyDescent="0.2">
      <c r="A169" s="29" t="s">
        <v>200</v>
      </c>
      <c r="B169" s="29" t="s">
        <v>2945</v>
      </c>
      <c r="C169" s="29" t="s">
        <v>200</v>
      </c>
      <c r="D169" s="29" t="s">
        <v>1193</v>
      </c>
      <c r="E169" s="29" t="s">
        <v>728</v>
      </c>
      <c r="F169" s="29" t="s">
        <v>729</v>
      </c>
      <c r="G169" s="29" t="s">
        <v>5</v>
      </c>
      <c r="H169" s="29" t="s">
        <v>623</v>
      </c>
      <c r="I169" s="28" t="b" cm="1">
        <f t="array" ref="I169">SUMPRODUCT(--(D169=Assumptions!$A$4:$A$12))&gt;0</f>
        <v>1</v>
      </c>
    </row>
    <row r="170" spans="1:9" x14ac:dyDescent="0.2">
      <c r="A170" s="29" t="s">
        <v>200</v>
      </c>
      <c r="B170" s="29" t="s">
        <v>2278</v>
      </c>
      <c r="C170" s="29" t="s">
        <v>200</v>
      </c>
      <c r="D170" s="29" t="s">
        <v>1193</v>
      </c>
      <c r="E170" s="29" t="s">
        <v>2279</v>
      </c>
      <c r="F170" s="29" t="s">
        <v>2280</v>
      </c>
      <c r="G170" s="29" t="s">
        <v>5</v>
      </c>
      <c r="H170" s="29" t="s">
        <v>623</v>
      </c>
      <c r="I170" s="28" t="b" cm="1">
        <f t="array" ref="I170">SUMPRODUCT(--(D170=Assumptions!$A$4:$A$12))&gt;0</f>
        <v>1</v>
      </c>
    </row>
    <row r="171" spans="1:9" x14ac:dyDescent="0.2">
      <c r="A171" s="29" t="s">
        <v>200</v>
      </c>
      <c r="B171" s="29" t="s">
        <v>2946</v>
      </c>
      <c r="C171" s="29" t="s">
        <v>200</v>
      </c>
      <c r="D171" s="29" t="s">
        <v>1193</v>
      </c>
      <c r="E171" s="29" t="s">
        <v>10</v>
      </c>
      <c r="F171" s="29" t="s">
        <v>11</v>
      </c>
      <c r="G171" s="29" t="s">
        <v>5</v>
      </c>
      <c r="H171" s="29" t="s">
        <v>623</v>
      </c>
      <c r="I171" s="28" t="b" cm="1">
        <f t="array" ref="I171">SUMPRODUCT(--(D171=Assumptions!$A$4:$A$12))&gt;0</f>
        <v>1</v>
      </c>
    </row>
    <row r="172" spans="1:9" x14ac:dyDescent="0.2">
      <c r="A172" s="29" t="s">
        <v>200</v>
      </c>
      <c r="B172" s="29" t="s">
        <v>2947</v>
      </c>
      <c r="C172" s="29" t="s">
        <v>200</v>
      </c>
      <c r="D172" s="29" t="s">
        <v>1193</v>
      </c>
      <c r="E172" s="29" t="s">
        <v>46</v>
      </c>
      <c r="F172" s="29" t="s">
        <v>47</v>
      </c>
      <c r="G172" s="29" t="s">
        <v>5</v>
      </c>
      <c r="H172" s="29" t="s">
        <v>623</v>
      </c>
      <c r="I172" s="28" t="b" cm="1">
        <f t="array" ref="I172">SUMPRODUCT(--(D172=Assumptions!$A$4:$A$12))&gt;0</f>
        <v>1</v>
      </c>
    </row>
    <row r="173" spans="1:9" x14ac:dyDescent="0.2">
      <c r="A173" s="29" t="s">
        <v>200</v>
      </c>
      <c r="B173" s="29" t="s">
        <v>2329</v>
      </c>
      <c r="C173" s="29" t="s">
        <v>200</v>
      </c>
      <c r="D173" s="29" t="s">
        <v>1193</v>
      </c>
      <c r="E173" s="29" t="s">
        <v>1870</v>
      </c>
      <c r="F173" s="29" t="s">
        <v>1871</v>
      </c>
      <c r="G173" s="29" t="s">
        <v>5</v>
      </c>
      <c r="H173" s="29" t="s">
        <v>623</v>
      </c>
      <c r="I173" s="28" t="b" cm="1">
        <f t="array" ref="I173">SUMPRODUCT(--(D173=Assumptions!$A$4:$A$12))&gt;0</f>
        <v>1</v>
      </c>
    </row>
    <row r="174" spans="1:9" x14ac:dyDescent="0.2">
      <c r="A174" s="29" t="s">
        <v>200</v>
      </c>
      <c r="B174" s="29" t="s">
        <v>2948</v>
      </c>
      <c r="C174" s="29" t="s">
        <v>200</v>
      </c>
      <c r="D174" s="29" t="s">
        <v>1193</v>
      </c>
      <c r="E174" s="29" t="s">
        <v>1207</v>
      </c>
      <c r="F174" s="29" t="s">
        <v>1208</v>
      </c>
      <c r="G174" s="29" t="s">
        <v>5</v>
      </c>
      <c r="H174" s="29" t="s">
        <v>623</v>
      </c>
      <c r="I174" s="28" t="b" cm="1">
        <f t="array" ref="I174">SUMPRODUCT(--(D174=Assumptions!$A$4:$A$12))&gt;0</f>
        <v>1</v>
      </c>
    </row>
    <row r="175" spans="1:9" x14ac:dyDescent="0.2">
      <c r="A175" s="29" t="s">
        <v>200</v>
      </c>
      <c r="B175" s="29" t="s">
        <v>2949</v>
      </c>
      <c r="C175" s="29" t="s">
        <v>200</v>
      </c>
      <c r="D175" s="29" t="s">
        <v>1193</v>
      </c>
      <c r="E175" s="29" t="s">
        <v>73</v>
      </c>
      <c r="F175" s="29" t="s">
        <v>74</v>
      </c>
      <c r="G175" s="29" t="s">
        <v>5</v>
      </c>
      <c r="H175" s="29" t="s">
        <v>623</v>
      </c>
      <c r="I175" s="28" t="b" cm="1">
        <f t="array" ref="I175">SUMPRODUCT(--(D175=Assumptions!$A$4:$A$12))&gt;0</f>
        <v>1</v>
      </c>
    </row>
    <row r="176" spans="1:9" x14ac:dyDescent="0.2">
      <c r="A176" s="29" t="s">
        <v>200</v>
      </c>
      <c r="B176" s="29" t="s">
        <v>2342</v>
      </c>
      <c r="C176" s="29" t="s">
        <v>200</v>
      </c>
      <c r="D176" s="29" t="s">
        <v>2950</v>
      </c>
      <c r="E176" s="29" t="s">
        <v>41</v>
      </c>
      <c r="F176" s="29" t="s">
        <v>42</v>
      </c>
      <c r="G176" s="29" t="s">
        <v>617</v>
      </c>
      <c r="H176" s="29" t="s">
        <v>623</v>
      </c>
      <c r="I176" s="28" t="b" cm="1">
        <f t="array" ref="I176">SUMPRODUCT(--(D176=Assumptions!$A$4:$A$12))&gt;0</f>
        <v>0</v>
      </c>
    </row>
    <row r="177" spans="1:9" x14ac:dyDescent="0.2">
      <c r="A177" s="29" t="s">
        <v>200</v>
      </c>
      <c r="B177" s="29" t="s">
        <v>234</v>
      </c>
      <c r="C177" s="29" t="s">
        <v>200</v>
      </c>
      <c r="D177" s="29" t="s">
        <v>1193</v>
      </c>
      <c r="E177" s="29" t="s">
        <v>46</v>
      </c>
      <c r="F177" s="29" t="s">
        <v>47</v>
      </c>
      <c r="G177" s="29" t="s">
        <v>5</v>
      </c>
      <c r="H177" s="29" t="s">
        <v>623</v>
      </c>
      <c r="I177" s="28" t="b" cm="1">
        <f t="array" ref="I177">SUMPRODUCT(--(D177=Assumptions!$A$4:$A$12))&gt;0</f>
        <v>1</v>
      </c>
    </row>
    <row r="178" spans="1:9" x14ac:dyDescent="0.2">
      <c r="A178" s="29" t="s">
        <v>200</v>
      </c>
      <c r="B178" s="29" t="s">
        <v>2951</v>
      </c>
      <c r="C178" s="29" t="s">
        <v>200</v>
      </c>
      <c r="D178" s="29" t="s">
        <v>1193</v>
      </c>
      <c r="E178" s="29" t="s">
        <v>10</v>
      </c>
      <c r="F178" s="29" t="s">
        <v>11</v>
      </c>
      <c r="G178" s="29" t="s">
        <v>5</v>
      </c>
      <c r="H178" s="29" t="s">
        <v>623</v>
      </c>
      <c r="I178" s="28" t="b" cm="1">
        <f t="array" ref="I178">SUMPRODUCT(--(D178=Assumptions!$A$4:$A$12))&gt;0</f>
        <v>1</v>
      </c>
    </row>
    <row r="179" spans="1:9" x14ac:dyDescent="0.2">
      <c r="A179" s="29" t="s">
        <v>200</v>
      </c>
      <c r="B179" s="29" t="s">
        <v>2317</v>
      </c>
      <c r="C179" s="29" t="s">
        <v>200</v>
      </c>
      <c r="D179" s="29" t="s">
        <v>1193</v>
      </c>
      <c r="E179" s="29" t="s">
        <v>1211</v>
      </c>
      <c r="F179" s="29" t="s">
        <v>1212</v>
      </c>
      <c r="G179" s="29" t="s">
        <v>5</v>
      </c>
      <c r="H179" s="29" t="s">
        <v>623</v>
      </c>
      <c r="I179" s="28" t="b" cm="1">
        <f t="array" ref="I179">SUMPRODUCT(--(D179=Assumptions!$A$4:$A$12))&gt;0</f>
        <v>1</v>
      </c>
    </row>
    <row r="180" spans="1:9" x14ac:dyDescent="0.2">
      <c r="A180" s="29" t="s">
        <v>200</v>
      </c>
      <c r="B180" s="29" t="s">
        <v>1535</v>
      </c>
      <c r="C180" s="29" t="s">
        <v>200</v>
      </c>
      <c r="D180" s="29" t="s">
        <v>1193</v>
      </c>
      <c r="E180" s="29" t="s">
        <v>708</v>
      </c>
      <c r="F180" s="29" t="s">
        <v>148</v>
      </c>
      <c r="G180" s="29" t="s">
        <v>5</v>
      </c>
      <c r="H180" s="29" t="s">
        <v>623</v>
      </c>
      <c r="I180" s="28" t="b" cm="1">
        <f t="array" ref="I180">SUMPRODUCT(--(D180=Assumptions!$A$4:$A$12))&gt;0</f>
        <v>1</v>
      </c>
    </row>
    <row r="181" spans="1:9" x14ac:dyDescent="0.2">
      <c r="A181" s="29" t="s">
        <v>200</v>
      </c>
      <c r="B181" s="29" t="s">
        <v>2952</v>
      </c>
      <c r="C181" s="29" t="s">
        <v>200</v>
      </c>
      <c r="D181" s="29" t="s">
        <v>1193</v>
      </c>
      <c r="E181" s="29" t="s">
        <v>2953</v>
      </c>
      <c r="F181" s="29" t="s">
        <v>2954</v>
      </c>
      <c r="G181" s="29" t="s">
        <v>5</v>
      </c>
      <c r="H181" s="29" t="s">
        <v>623</v>
      </c>
      <c r="I181" s="28" t="b" cm="1">
        <f t="array" ref="I181">SUMPRODUCT(--(D181=Assumptions!$A$4:$A$12))&gt;0</f>
        <v>1</v>
      </c>
    </row>
    <row r="182" spans="1:9" x14ac:dyDescent="0.2">
      <c r="A182" s="29" t="s">
        <v>200</v>
      </c>
      <c r="B182" s="29" t="s">
        <v>2952</v>
      </c>
      <c r="C182" s="29" t="s">
        <v>200</v>
      </c>
      <c r="D182" s="29" t="s">
        <v>1193</v>
      </c>
      <c r="E182" s="29" t="s">
        <v>1207</v>
      </c>
      <c r="F182" s="29" t="s">
        <v>1208</v>
      </c>
      <c r="G182" s="29" t="s">
        <v>5</v>
      </c>
      <c r="H182" s="29" t="s">
        <v>647</v>
      </c>
      <c r="I182" s="28" t="b" cm="1">
        <f t="array" ref="I182">SUMPRODUCT(--(D182=Assumptions!$A$4:$A$12))&gt;0</f>
        <v>1</v>
      </c>
    </row>
    <row r="183" spans="1:9" x14ac:dyDescent="0.2">
      <c r="A183" s="29" t="s">
        <v>200</v>
      </c>
      <c r="B183" s="29" t="s">
        <v>455</v>
      </c>
      <c r="C183" s="29" t="s">
        <v>200</v>
      </c>
      <c r="D183" s="29" t="s">
        <v>1193</v>
      </c>
      <c r="E183" s="29" t="s">
        <v>10</v>
      </c>
      <c r="F183" s="29" t="s">
        <v>11</v>
      </c>
      <c r="G183" s="29" t="s">
        <v>5</v>
      </c>
      <c r="H183" s="29" t="s">
        <v>623</v>
      </c>
      <c r="I183" s="28" t="b" cm="1">
        <f t="array" ref="I183">SUMPRODUCT(--(D183=Assumptions!$A$4:$A$12))&gt;0</f>
        <v>1</v>
      </c>
    </row>
    <row r="184" spans="1:9" x14ac:dyDescent="0.2">
      <c r="A184" s="29" t="s">
        <v>200</v>
      </c>
      <c r="B184" s="29" t="s">
        <v>2955</v>
      </c>
      <c r="C184" s="29" t="s">
        <v>200</v>
      </c>
      <c r="D184" s="29" t="s">
        <v>1193</v>
      </c>
      <c r="E184" s="29" t="s">
        <v>2956</v>
      </c>
      <c r="F184" s="29" t="s">
        <v>2957</v>
      </c>
      <c r="G184" s="29" t="s">
        <v>5</v>
      </c>
      <c r="H184" s="29" t="s">
        <v>623</v>
      </c>
      <c r="I184" s="28" t="b" cm="1">
        <f t="array" ref="I184">SUMPRODUCT(--(D184=Assumptions!$A$4:$A$12))&gt;0</f>
        <v>1</v>
      </c>
    </row>
    <row r="185" spans="1:9" x14ac:dyDescent="0.2">
      <c r="A185" s="29" t="s">
        <v>200</v>
      </c>
      <c r="B185" s="29" t="s">
        <v>2955</v>
      </c>
      <c r="C185" s="29" t="s">
        <v>200</v>
      </c>
      <c r="D185" s="29" t="s">
        <v>1193</v>
      </c>
      <c r="E185" s="29" t="s">
        <v>46</v>
      </c>
      <c r="F185" s="29" t="s">
        <v>47</v>
      </c>
      <c r="G185" s="29" t="s">
        <v>5</v>
      </c>
      <c r="H185" s="29" t="s">
        <v>647</v>
      </c>
      <c r="I185" s="28" t="b" cm="1">
        <f t="array" ref="I185">SUMPRODUCT(--(D185=Assumptions!$A$4:$A$12))&gt;0</f>
        <v>1</v>
      </c>
    </row>
    <row r="186" spans="1:9" x14ac:dyDescent="0.2">
      <c r="A186" s="29" t="s">
        <v>1172</v>
      </c>
      <c r="B186" s="29" t="s">
        <v>990</v>
      </c>
      <c r="C186" s="29" t="s">
        <v>200</v>
      </c>
      <c r="D186" s="29" t="s">
        <v>627</v>
      </c>
      <c r="E186" s="29" t="s">
        <v>991</v>
      </c>
      <c r="F186" s="29" t="s">
        <v>992</v>
      </c>
      <c r="G186" s="29" t="s">
        <v>2877</v>
      </c>
      <c r="H186" s="29" t="s">
        <v>623</v>
      </c>
      <c r="I186" s="28" t="b" cm="1">
        <f t="array" ref="I186">SUMPRODUCT(--(D186=Assumptions!$A$4:$A$12))&gt;0</f>
        <v>1</v>
      </c>
    </row>
    <row r="187" spans="1:9" x14ac:dyDescent="0.2">
      <c r="A187" s="29" t="s">
        <v>200</v>
      </c>
      <c r="B187" s="29" t="s">
        <v>2958</v>
      </c>
      <c r="C187" s="29" t="s">
        <v>200</v>
      </c>
      <c r="D187" s="29" t="s">
        <v>2959</v>
      </c>
      <c r="E187" s="29" t="s">
        <v>728</v>
      </c>
      <c r="F187" s="29" t="s">
        <v>729</v>
      </c>
      <c r="G187" s="29" t="s">
        <v>5</v>
      </c>
      <c r="H187" s="29" t="s">
        <v>623</v>
      </c>
      <c r="I187" s="28" t="b" cm="1">
        <f t="array" ref="I187">SUMPRODUCT(--(D187=Assumptions!$A$4:$A$12))&gt;0</f>
        <v>0</v>
      </c>
    </row>
    <row r="188" spans="1:9" x14ac:dyDescent="0.2">
      <c r="A188" s="29" t="s">
        <v>200</v>
      </c>
      <c r="B188" s="29" t="s">
        <v>1513</v>
      </c>
      <c r="C188" s="29" t="s">
        <v>200</v>
      </c>
      <c r="D188" s="29" t="s">
        <v>2959</v>
      </c>
      <c r="E188" s="29" t="s">
        <v>41</v>
      </c>
      <c r="F188" s="29" t="s">
        <v>42</v>
      </c>
      <c r="G188" s="29" t="s">
        <v>15</v>
      </c>
      <c r="H188" s="29" t="s">
        <v>623</v>
      </c>
      <c r="I188" s="28" t="b" cm="1">
        <f t="array" ref="I188">SUMPRODUCT(--(D188=Assumptions!$A$4:$A$12))&gt;0</f>
        <v>0</v>
      </c>
    </row>
    <row r="189" spans="1:9" x14ac:dyDescent="0.2">
      <c r="A189" s="29" t="s">
        <v>200</v>
      </c>
      <c r="B189" s="29" t="s">
        <v>1513</v>
      </c>
      <c r="C189" s="29" t="s">
        <v>200</v>
      </c>
      <c r="D189" s="29" t="s">
        <v>2959</v>
      </c>
      <c r="E189" s="29" t="s">
        <v>98</v>
      </c>
      <c r="F189" s="29" t="s">
        <v>99</v>
      </c>
      <c r="G189" s="29" t="s">
        <v>617</v>
      </c>
      <c r="H189" s="29" t="s">
        <v>623</v>
      </c>
      <c r="I189" s="28" t="b" cm="1">
        <f t="array" ref="I189">SUMPRODUCT(--(D189=Assumptions!$A$4:$A$12))&gt;0</f>
        <v>0</v>
      </c>
    </row>
    <row r="190" spans="1:9" x14ac:dyDescent="0.2">
      <c r="A190" s="29" t="s">
        <v>200</v>
      </c>
      <c r="B190" s="29" t="s">
        <v>2960</v>
      </c>
      <c r="C190" s="29" t="s">
        <v>200</v>
      </c>
      <c r="D190" s="29" t="s">
        <v>2959</v>
      </c>
      <c r="E190" s="29" t="s">
        <v>2961</v>
      </c>
      <c r="F190" s="29" t="s">
        <v>2962</v>
      </c>
      <c r="G190" s="29" t="s">
        <v>5</v>
      </c>
      <c r="H190" s="29" t="s">
        <v>623</v>
      </c>
      <c r="I190" s="28" t="b" cm="1">
        <f t="array" ref="I190">SUMPRODUCT(--(D190=Assumptions!$A$4:$A$12))&gt;0</f>
        <v>0</v>
      </c>
    </row>
    <row r="191" spans="1:9" x14ac:dyDescent="0.2">
      <c r="A191" s="29" t="s">
        <v>200</v>
      </c>
      <c r="B191" s="29" t="s">
        <v>2960</v>
      </c>
      <c r="C191" s="29" t="s">
        <v>200</v>
      </c>
      <c r="D191" s="29" t="s">
        <v>2959</v>
      </c>
      <c r="E191" s="29" t="s">
        <v>2963</v>
      </c>
      <c r="F191" s="29" t="s">
        <v>2964</v>
      </c>
      <c r="G191" s="29" t="s">
        <v>617</v>
      </c>
      <c r="H191" s="29" t="s">
        <v>647</v>
      </c>
      <c r="I191" s="28" t="b" cm="1">
        <f t="array" ref="I191">SUMPRODUCT(--(D191=Assumptions!$A$4:$A$12))&gt;0</f>
        <v>0</v>
      </c>
    </row>
    <row r="192" spans="1:9" x14ac:dyDescent="0.2">
      <c r="A192" s="29" t="s">
        <v>223</v>
      </c>
      <c r="B192" s="29" t="s">
        <v>2965</v>
      </c>
      <c r="C192" s="29" t="s">
        <v>3401</v>
      </c>
      <c r="D192" s="29" t="s">
        <v>1356</v>
      </c>
      <c r="E192" s="29" t="s">
        <v>2966</v>
      </c>
      <c r="F192" s="29" t="s">
        <v>2967</v>
      </c>
      <c r="G192" s="29" t="s">
        <v>5</v>
      </c>
      <c r="H192" s="29" t="s">
        <v>623</v>
      </c>
      <c r="I192" s="28" t="b" cm="1">
        <f t="array" ref="I192">SUMPRODUCT(--(D192=Assumptions!$A$4:$A$12))&gt;0</f>
        <v>0</v>
      </c>
    </row>
    <row r="193" spans="1:9" x14ac:dyDescent="0.2">
      <c r="A193" s="28" t="s">
        <v>223</v>
      </c>
      <c r="B193" s="28" t="s">
        <v>993</v>
      </c>
      <c r="C193" s="28" t="s">
        <v>2732</v>
      </c>
      <c r="D193" s="28" t="s">
        <v>640</v>
      </c>
      <c r="E193" s="28" t="s">
        <v>229</v>
      </c>
      <c r="F193" s="28" t="s">
        <v>230</v>
      </c>
      <c r="G193" s="28" t="s">
        <v>617</v>
      </c>
      <c r="H193" s="28" t="s">
        <v>623</v>
      </c>
      <c r="I193" s="28" t="b" cm="1">
        <f t="array" ref="I193">SUMPRODUCT(--(D193=Assumptions!$A$4:$A$12))&gt;0</f>
        <v>1</v>
      </c>
    </row>
    <row r="194" spans="1:9" x14ac:dyDescent="0.2">
      <c r="A194" s="28" t="s">
        <v>223</v>
      </c>
      <c r="B194" s="28" t="s">
        <v>993</v>
      </c>
      <c r="C194" s="28" t="s">
        <v>2732</v>
      </c>
      <c r="D194" s="28" t="s">
        <v>640</v>
      </c>
      <c r="E194" s="28" t="s">
        <v>46</v>
      </c>
      <c r="F194" s="28" t="s">
        <v>47</v>
      </c>
      <c r="G194" s="28" t="s">
        <v>617</v>
      </c>
      <c r="H194" s="28" t="s">
        <v>623</v>
      </c>
      <c r="I194" s="28" t="b" cm="1">
        <f t="array" ref="I194">SUMPRODUCT(--(D194=Assumptions!$A$4:$A$12))&gt;0</f>
        <v>1</v>
      </c>
    </row>
    <row r="195" spans="1:9" x14ac:dyDescent="0.2">
      <c r="A195" s="28" t="s">
        <v>223</v>
      </c>
      <c r="B195" s="28" t="s">
        <v>994</v>
      </c>
      <c r="C195" s="28" t="s">
        <v>2259</v>
      </c>
      <c r="D195" s="28" t="s">
        <v>627</v>
      </c>
      <c r="E195" s="28" t="s">
        <v>46</v>
      </c>
      <c r="F195" s="28" t="s">
        <v>47</v>
      </c>
      <c r="G195" s="28" t="s">
        <v>5</v>
      </c>
      <c r="H195" s="28" t="s">
        <v>623</v>
      </c>
      <c r="I195" s="28" t="b" cm="1">
        <f t="array" ref="I195">SUMPRODUCT(--(D195=Assumptions!$A$4:$A$12))&gt;0</f>
        <v>1</v>
      </c>
    </row>
    <row r="196" spans="1:9" x14ac:dyDescent="0.2">
      <c r="A196" s="28" t="s">
        <v>223</v>
      </c>
      <c r="B196" s="28" t="s">
        <v>994</v>
      </c>
      <c r="C196" s="28" t="s">
        <v>2259</v>
      </c>
      <c r="D196" s="28" t="s">
        <v>627</v>
      </c>
      <c r="E196" s="28" t="s">
        <v>995</v>
      </c>
      <c r="F196" s="28" t="s">
        <v>996</v>
      </c>
      <c r="G196" s="28" t="s">
        <v>15</v>
      </c>
      <c r="H196" s="28" t="s">
        <v>647</v>
      </c>
      <c r="I196" s="28" t="b" cm="1">
        <f t="array" ref="I196">SUMPRODUCT(--(D196=Assumptions!$A$4:$A$12))&gt;0</f>
        <v>1</v>
      </c>
    </row>
    <row r="197" spans="1:9" x14ac:dyDescent="0.2">
      <c r="A197" s="28" t="s">
        <v>223</v>
      </c>
      <c r="B197" s="28" t="s">
        <v>993</v>
      </c>
      <c r="C197" s="28" t="s">
        <v>223</v>
      </c>
      <c r="D197" s="28" t="s">
        <v>2613</v>
      </c>
      <c r="E197" s="28" t="s">
        <v>46</v>
      </c>
      <c r="F197" s="28" t="s">
        <v>47</v>
      </c>
      <c r="G197" s="28" t="s">
        <v>617</v>
      </c>
      <c r="H197" s="28" t="s">
        <v>623</v>
      </c>
      <c r="I197" s="28" t="b" cm="1">
        <f t="array" ref="I197">SUMPRODUCT(--(D197=Assumptions!$A$4:$A$12))&gt;0</f>
        <v>0</v>
      </c>
    </row>
    <row r="198" spans="1:9" x14ac:dyDescent="0.2">
      <c r="A198" s="28" t="s">
        <v>223</v>
      </c>
      <c r="B198" s="28" t="s">
        <v>2968</v>
      </c>
      <c r="C198" s="28" t="s">
        <v>223</v>
      </c>
      <c r="D198" s="28" t="s">
        <v>1356</v>
      </c>
      <c r="E198" s="28" t="s">
        <v>57</v>
      </c>
      <c r="F198" s="28" t="s">
        <v>58</v>
      </c>
      <c r="G198" s="28" t="s">
        <v>5</v>
      </c>
      <c r="H198" s="28" t="s">
        <v>623</v>
      </c>
      <c r="I198" s="28" t="b" cm="1">
        <f t="array" ref="I198">SUMPRODUCT(--(D198=Assumptions!$A$4:$A$12))&gt;0</f>
        <v>0</v>
      </c>
    </row>
    <row r="199" spans="1:9" x14ac:dyDescent="0.2">
      <c r="A199" s="28" t="s">
        <v>223</v>
      </c>
      <c r="B199" s="28" t="s">
        <v>2969</v>
      </c>
      <c r="C199" s="28" t="s">
        <v>200</v>
      </c>
      <c r="D199" s="28" t="s">
        <v>1356</v>
      </c>
      <c r="E199" s="28" t="s">
        <v>2970</v>
      </c>
      <c r="F199" s="28" t="s">
        <v>2971</v>
      </c>
      <c r="G199" s="28" t="s">
        <v>5</v>
      </c>
      <c r="H199" s="28" t="s">
        <v>623</v>
      </c>
      <c r="I199" s="28" t="b" cm="1">
        <f t="array" ref="I199">SUMPRODUCT(--(D199=Assumptions!$A$4:$A$12))&gt;0</f>
        <v>0</v>
      </c>
    </row>
    <row r="200" spans="1:9" x14ac:dyDescent="0.2">
      <c r="A200" s="28" t="s">
        <v>223</v>
      </c>
      <c r="B200" s="28" t="s">
        <v>2344</v>
      </c>
      <c r="C200" s="28" t="s">
        <v>223</v>
      </c>
      <c r="D200" s="28" t="s">
        <v>1193</v>
      </c>
      <c r="E200" s="28" t="s">
        <v>2345</v>
      </c>
      <c r="F200" s="28" t="s">
        <v>2346</v>
      </c>
      <c r="G200" s="28" t="s">
        <v>5</v>
      </c>
      <c r="H200" s="28" t="s">
        <v>623</v>
      </c>
      <c r="I200" s="28" t="b" cm="1">
        <f t="array" ref="I200">SUMPRODUCT(--(D200=Assumptions!$A$4:$A$12))&gt;0</f>
        <v>1</v>
      </c>
    </row>
    <row r="201" spans="1:9" x14ac:dyDescent="0.2">
      <c r="A201" s="28" t="s">
        <v>223</v>
      </c>
      <c r="B201" s="28" t="s">
        <v>997</v>
      </c>
      <c r="C201" s="28" t="s">
        <v>3402</v>
      </c>
      <c r="D201" s="28" t="s">
        <v>627</v>
      </c>
      <c r="E201" s="28" t="s">
        <v>998</v>
      </c>
      <c r="F201" s="28" t="s">
        <v>999</v>
      </c>
      <c r="G201" s="28" t="s">
        <v>5</v>
      </c>
      <c r="H201" s="28" t="s">
        <v>623</v>
      </c>
      <c r="I201" s="28" t="b" cm="1">
        <f t="array" ref="I201">SUMPRODUCT(--(D201=Assumptions!$A$4:$A$12))&gt;0</f>
        <v>1</v>
      </c>
    </row>
    <row r="202" spans="1:9" x14ac:dyDescent="0.2">
      <c r="A202" s="28" t="s">
        <v>223</v>
      </c>
      <c r="B202" s="28" t="s">
        <v>1000</v>
      </c>
      <c r="C202" s="28" t="s">
        <v>257</v>
      </c>
      <c r="D202" s="28" t="s">
        <v>627</v>
      </c>
      <c r="E202" s="28" t="s">
        <v>1001</v>
      </c>
      <c r="F202" s="28" t="s">
        <v>1002</v>
      </c>
      <c r="G202" s="28" t="s">
        <v>5</v>
      </c>
      <c r="H202" s="28" t="s">
        <v>623</v>
      </c>
      <c r="I202" s="28" t="b" cm="1">
        <f t="array" ref="I202">SUMPRODUCT(--(D202=Assumptions!$A$4:$A$12))&gt;0</f>
        <v>1</v>
      </c>
    </row>
    <row r="203" spans="1:9" x14ac:dyDescent="0.2">
      <c r="A203" s="28" t="s">
        <v>223</v>
      </c>
      <c r="B203" s="28" t="s">
        <v>2343</v>
      </c>
      <c r="C203" s="28" t="s">
        <v>3403</v>
      </c>
      <c r="D203" s="28" t="s">
        <v>1356</v>
      </c>
      <c r="E203" s="28" t="s">
        <v>160</v>
      </c>
      <c r="F203" s="28" t="s">
        <v>161</v>
      </c>
      <c r="G203" s="28" t="s">
        <v>5</v>
      </c>
      <c r="H203" s="28" t="s">
        <v>623</v>
      </c>
      <c r="I203" s="28" t="b" cm="1">
        <f t="array" ref="I203">SUMPRODUCT(--(D203=Assumptions!$A$4:$A$12))&gt;0</f>
        <v>0</v>
      </c>
    </row>
    <row r="204" spans="1:9" x14ac:dyDescent="0.2">
      <c r="A204" s="28" t="s">
        <v>223</v>
      </c>
      <c r="B204" s="28" t="s">
        <v>239</v>
      </c>
      <c r="C204" s="28" t="s">
        <v>3404</v>
      </c>
      <c r="D204" s="28" t="s">
        <v>627</v>
      </c>
      <c r="E204" s="28" t="s">
        <v>240</v>
      </c>
      <c r="F204" s="28" t="s">
        <v>241</v>
      </c>
      <c r="G204" s="28" t="s">
        <v>15</v>
      </c>
      <c r="H204" s="28" t="s">
        <v>623</v>
      </c>
      <c r="I204" s="28" t="b" cm="1">
        <f t="array" ref="I204">SUMPRODUCT(--(D204=Assumptions!$A$4:$A$12))&gt;0</f>
        <v>1</v>
      </c>
    </row>
    <row r="205" spans="1:9" x14ac:dyDescent="0.2">
      <c r="A205" s="28" t="s">
        <v>223</v>
      </c>
      <c r="B205" s="28" t="s">
        <v>2972</v>
      </c>
      <c r="C205" s="28" t="s">
        <v>223</v>
      </c>
      <c r="D205" s="28" t="s">
        <v>1193</v>
      </c>
      <c r="E205" s="28" t="s">
        <v>10</v>
      </c>
      <c r="F205" s="28" t="s">
        <v>11</v>
      </c>
      <c r="G205" s="28" t="s">
        <v>5</v>
      </c>
      <c r="H205" s="28" t="s">
        <v>623</v>
      </c>
      <c r="I205" s="28" t="b" cm="1">
        <f t="array" ref="I205">SUMPRODUCT(--(D205=Assumptions!$A$4:$A$12))&gt;0</f>
        <v>1</v>
      </c>
    </row>
    <row r="206" spans="1:9" x14ac:dyDescent="0.2">
      <c r="A206" s="28" t="s">
        <v>223</v>
      </c>
      <c r="B206" s="28" t="s">
        <v>2973</v>
      </c>
      <c r="C206" s="28" t="s">
        <v>223</v>
      </c>
      <c r="D206" s="28" t="s">
        <v>1193</v>
      </c>
      <c r="E206" s="28" t="s">
        <v>2974</v>
      </c>
      <c r="F206" s="28" t="s">
        <v>2975</v>
      </c>
      <c r="G206" s="28" t="s">
        <v>5</v>
      </c>
      <c r="H206" s="28" t="s">
        <v>623</v>
      </c>
      <c r="I206" s="28" t="b" cm="1">
        <f t="array" ref="I206">SUMPRODUCT(--(D206=Assumptions!$A$4:$A$12))&gt;0</f>
        <v>1</v>
      </c>
    </row>
    <row r="207" spans="1:9" x14ac:dyDescent="0.2">
      <c r="A207" s="28" t="s">
        <v>223</v>
      </c>
      <c r="B207" s="28" t="s">
        <v>2976</v>
      </c>
      <c r="C207" s="28" t="s">
        <v>223</v>
      </c>
      <c r="D207" s="28" t="s">
        <v>1193</v>
      </c>
      <c r="E207" s="28" t="s">
        <v>309</v>
      </c>
      <c r="F207" s="28" t="s">
        <v>310</v>
      </c>
      <c r="G207" s="28" t="s">
        <v>15</v>
      </c>
      <c r="H207" s="28" t="s">
        <v>623</v>
      </c>
      <c r="I207" s="28" t="b" cm="1">
        <f t="array" ref="I207">SUMPRODUCT(--(D207=Assumptions!$A$4:$A$12))&gt;0</f>
        <v>1</v>
      </c>
    </row>
    <row r="208" spans="1:9" x14ac:dyDescent="0.2">
      <c r="A208" s="28" t="s">
        <v>223</v>
      </c>
      <c r="B208" s="28" t="s">
        <v>1568</v>
      </c>
      <c r="C208" s="28" t="s">
        <v>223</v>
      </c>
      <c r="D208" s="28" t="s">
        <v>1193</v>
      </c>
      <c r="E208" s="28" t="s">
        <v>1569</v>
      </c>
      <c r="F208" s="28" t="s">
        <v>1570</v>
      </c>
      <c r="G208" s="28" t="s">
        <v>5</v>
      </c>
      <c r="H208" s="28" t="s">
        <v>623</v>
      </c>
      <c r="I208" s="28" t="b" cm="1">
        <f t="array" ref="I208">SUMPRODUCT(--(D208=Assumptions!$A$4:$A$12))&gt;0</f>
        <v>1</v>
      </c>
    </row>
    <row r="209" spans="1:9" x14ac:dyDescent="0.2">
      <c r="A209" s="28" t="s">
        <v>257</v>
      </c>
      <c r="B209" s="28" t="s">
        <v>133</v>
      </c>
      <c r="C209" s="28" t="s">
        <v>3369</v>
      </c>
      <c r="D209" s="28" t="s">
        <v>1356</v>
      </c>
      <c r="E209" s="28" t="s">
        <v>2070</v>
      </c>
      <c r="F209" s="28" t="s">
        <v>2071</v>
      </c>
      <c r="G209" s="28" t="s">
        <v>5</v>
      </c>
      <c r="H209" s="28" t="s">
        <v>623</v>
      </c>
      <c r="I209" s="28" t="b" cm="1">
        <f t="array" ref="I209">SUMPRODUCT(--(D209=Assumptions!$A$4:$A$12))&gt;0</f>
        <v>0</v>
      </c>
    </row>
    <row r="210" spans="1:9" x14ac:dyDescent="0.2">
      <c r="A210" s="28" t="s">
        <v>257</v>
      </c>
      <c r="B210" s="28" t="s">
        <v>295</v>
      </c>
      <c r="C210" s="28" t="s">
        <v>3387</v>
      </c>
      <c r="D210" s="28" t="s">
        <v>627</v>
      </c>
      <c r="E210" s="28" t="s">
        <v>296</v>
      </c>
      <c r="F210" s="28" t="s">
        <v>297</v>
      </c>
      <c r="G210" s="28" t="s">
        <v>5</v>
      </c>
      <c r="H210" s="28" t="s">
        <v>623</v>
      </c>
      <c r="I210" s="28" t="b" cm="1">
        <f t="array" ref="I210">SUMPRODUCT(--(D210=Assumptions!$A$4:$A$12))&gt;0</f>
        <v>1</v>
      </c>
    </row>
    <row r="211" spans="1:9" x14ac:dyDescent="0.2">
      <c r="A211" s="28" t="s">
        <v>257</v>
      </c>
      <c r="B211" s="28" t="s">
        <v>1003</v>
      </c>
      <c r="C211" s="28" t="s">
        <v>2357</v>
      </c>
      <c r="D211" s="28" t="s">
        <v>627</v>
      </c>
      <c r="E211" s="28" t="s">
        <v>1004</v>
      </c>
      <c r="F211" s="28" t="s">
        <v>1005</v>
      </c>
      <c r="G211" s="28" t="s">
        <v>5</v>
      </c>
      <c r="H211" s="28" t="s">
        <v>623</v>
      </c>
      <c r="I211" s="28" t="b" cm="1">
        <f t="array" ref="I211">SUMPRODUCT(--(D211=Assumptions!$A$4:$A$12))&gt;0</f>
        <v>1</v>
      </c>
    </row>
    <row r="212" spans="1:9" x14ac:dyDescent="0.2">
      <c r="A212" s="28" t="s">
        <v>257</v>
      </c>
      <c r="B212" s="28" t="s">
        <v>1006</v>
      </c>
      <c r="C212" s="28" t="s">
        <v>2557</v>
      </c>
      <c r="D212" s="28" t="s">
        <v>627</v>
      </c>
      <c r="E212" s="28" t="s">
        <v>36</v>
      </c>
      <c r="F212" s="28" t="s">
        <v>37</v>
      </c>
      <c r="G212" s="28" t="s">
        <v>5</v>
      </c>
      <c r="H212" s="28" t="s">
        <v>623</v>
      </c>
      <c r="I212" s="28" t="b" cm="1">
        <f t="array" ref="I212">SUMPRODUCT(--(D212=Assumptions!$A$4:$A$12))&gt;0</f>
        <v>1</v>
      </c>
    </row>
    <row r="213" spans="1:9" x14ac:dyDescent="0.2">
      <c r="A213" s="28" t="s">
        <v>257</v>
      </c>
      <c r="B213" s="28" t="s">
        <v>2977</v>
      </c>
      <c r="C213" s="28" t="s">
        <v>257</v>
      </c>
      <c r="D213" s="28" t="s">
        <v>1193</v>
      </c>
      <c r="E213" s="28" t="s">
        <v>1617</v>
      </c>
      <c r="F213" s="28" t="s">
        <v>1618</v>
      </c>
      <c r="G213" s="28" t="s">
        <v>5</v>
      </c>
      <c r="H213" s="28" t="s">
        <v>623</v>
      </c>
      <c r="I213" s="28" t="b" cm="1">
        <f t="array" ref="I213">SUMPRODUCT(--(D213=Assumptions!$A$4:$A$12))&gt;0</f>
        <v>1</v>
      </c>
    </row>
    <row r="214" spans="1:9" x14ac:dyDescent="0.2">
      <c r="A214" s="28" t="s">
        <v>257</v>
      </c>
      <c r="B214" s="28" t="s">
        <v>2978</v>
      </c>
      <c r="C214" s="28" t="s">
        <v>257</v>
      </c>
      <c r="D214" s="28" t="s">
        <v>1193</v>
      </c>
      <c r="E214" s="28" t="s">
        <v>2979</v>
      </c>
      <c r="F214" s="28" t="s">
        <v>2980</v>
      </c>
      <c r="G214" s="28" t="s">
        <v>15</v>
      </c>
      <c r="H214" s="28" t="s">
        <v>623</v>
      </c>
      <c r="I214" s="28" t="b" cm="1">
        <f t="array" ref="I214">SUMPRODUCT(--(D214=Assumptions!$A$4:$A$12))&gt;0</f>
        <v>1</v>
      </c>
    </row>
    <row r="215" spans="1:9" x14ac:dyDescent="0.2">
      <c r="A215" s="28" t="s">
        <v>257</v>
      </c>
      <c r="B215" s="28" t="s">
        <v>2978</v>
      </c>
      <c r="C215" s="28" t="s">
        <v>257</v>
      </c>
      <c r="D215" s="28" t="s">
        <v>1193</v>
      </c>
      <c r="E215" s="28" t="s">
        <v>1514</v>
      </c>
      <c r="F215" s="28" t="s">
        <v>42</v>
      </c>
      <c r="G215" s="28" t="s">
        <v>617</v>
      </c>
      <c r="H215" s="28" t="s">
        <v>623</v>
      </c>
      <c r="I215" s="28" t="b" cm="1">
        <f t="array" ref="I215">SUMPRODUCT(--(D215=Assumptions!$A$4:$A$12))&gt;0</f>
        <v>1</v>
      </c>
    </row>
    <row r="216" spans="1:9" x14ac:dyDescent="0.2">
      <c r="A216" s="28" t="s">
        <v>257</v>
      </c>
      <c r="B216" s="28" t="s">
        <v>2981</v>
      </c>
      <c r="C216" s="28" t="s">
        <v>257</v>
      </c>
      <c r="D216" s="28" t="s">
        <v>1193</v>
      </c>
      <c r="E216" s="28" t="s">
        <v>2982</v>
      </c>
      <c r="F216" s="28" t="s">
        <v>2983</v>
      </c>
      <c r="G216" s="28" t="s">
        <v>5</v>
      </c>
      <c r="H216" s="28" t="s">
        <v>623</v>
      </c>
      <c r="I216" s="28" t="b" cm="1">
        <f t="array" ref="I216">SUMPRODUCT(--(D216=Assumptions!$A$4:$A$12))&gt;0</f>
        <v>1</v>
      </c>
    </row>
    <row r="217" spans="1:9" x14ac:dyDescent="0.2">
      <c r="A217" s="28" t="s">
        <v>257</v>
      </c>
      <c r="B217" s="28" t="s">
        <v>2984</v>
      </c>
      <c r="C217" s="28" t="s">
        <v>257</v>
      </c>
      <c r="D217" s="28" t="s">
        <v>1193</v>
      </c>
      <c r="E217" s="28" t="s">
        <v>61</v>
      </c>
      <c r="F217" s="28" t="s">
        <v>62</v>
      </c>
      <c r="G217" s="28" t="s">
        <v>5</v>
      </c>
      <c r="H217" s="28" t="s">
        <v>623</v>
      </c>
      <c r="I217" s="28" t="b" cm="1">
        <f t="array" ref="I217">SUMPRODUCT(--(D217=Assumptions!$A$4:$A$12))&gt;0</f>
        <v>1</v>
      </c>
    </row>
    <row r="218" spans="1:9" x14ac:dyDescent="0.2">
      <c r="A218" s="28" t="s">
        <v>257</v>
      </c>
      <c r="B218" s="28" t="s">
        <v>2985</v>
      </c>
      <c r="C218" s="28" t="s">
        <v>257</v>
      </c>
      <c r="D218" s="28" t="s">
        <v>1193</v>
      </c>
      <c r="E218" s="28" t="s">
        <v>2986</v>
      </c>
      <c r="F218" s="28" t="s">
        <v>428</v>
      </c>
      <c r="G218" s="28" t="s">
        <v>5</v>
      </c>
      <c r="H218" s="28" t="s">
        <v>623</v>
      </c>
      <c r="I218" s="28" t="b" cm="1">
        <f t="array" ref="I218">SUMPRODUCT(--(D218=Assumptions!$A$4:$A$12))&gt;0</f>
        <v>1</v>
      </c>
    </row>
    <row r="219" spans="1:9" x14ac:dyDescent="0.2">
      <c r="A219" s="28" t="s">
        <v>257</v>
      </c>
      <c r="B219" s="28" t="s">
        <v>1616</v>
      </c>
      <c r="C219" s="28" t="s">
        <v>257</v>
      </c>
      <c r="D219" s="28" t="s">
        <v>1193</v>
      </c>
      <c r="E219" s="28" t="s">
        <v>1617</v>
      </c>
      <c r="F219" s="28" t="s">
        <v>1618</v>
      </c>
      <c r="G219" s="28" t="s">
        <v>5</v>
      </c>
      <c r="H219" s="28" t="s">
        <v>623</v>
      </c>
      <c r="I219" s="28" t="b" cm="1">
        <f t="array" ref="I219">SUMPRODUCT(--(D219=Assumptions!$A$4:$A$12))&gt;0</f>
        <v>1</v>
      </c>
    </row>
    <row r="220" spans="1:9" x14ac:dyDescent="0.2">
      <c r="A220" s="28" t="s">
        <v>257</v>
      </c>
      <c r="B220" s="28" t="s">
        <v>2987</v>
      </c>
      <c r="C220" s="28" t="s">
        <v>257</v>
      </c>
      <c r="D220" s="28" t="s">
        <v>1193</v>
      </c>
      <c r="E220" s="28" t="s">
        <v>75</v>
      </c>
      <c r="F220" s="28" t="s">
        <v>76</v>
      </c>
      <c r="G220" s="28" t="s">
        <v>5</v>
      </c>
      <c r="H220" s="28" t="s">
        <v>623</v>
      </c>
      <c r="I220" s="28" t="b" cm="1">
        <f t="array" ref="I220">SUMPRODUCT(--(D220=Assumptions!$A$4:$A$12))&gt;0</f>
        <v>1</v>
      </c>
    </row>
    <row r="221" spans="1:9" x14ac:dyDescent="0.2">
      <c r="A221" s="28" t="s">
        <v>257</v>
      </c>
      <c r="B221" s="28" t="s">
        <v>2988</v>
      </c>
      <c r="C221" s="28" t="s">
        <v>257</v>
      </c>
      <c r="D221" s="28" t="s">
        <v>1193</v>
      </c>
      <c r="E221" s="28" t="s">
        <v>384</v>
      </c>
      <c r="F221" s="28" t="s">
        <v>385</v>
      </c>
      <c r="G221" s="28" t="s">
        <v>5</v>
      </c>
      <c r="H221" s="28" t="s">
        <v>623</v>
      </c>
      <c r="I221" s="28" t="b" cm="1">
        <f t="array" ref="I221">SUMPRODUCT(--(D221=Assumptions!$A$4:$A$12))&gt;0</f>
        <v>1</v>
      </c>
    </row>
    <row r="222" spans="1:9" x14ac:dyDescent="0.2">
      <c r="A222" s="28" t="s">
        <v>257</v>
      </c>
      <c r="B222" s="28" t="s">
        <v>2363</v>
      </c>
      <c r="C222" s="28" t="s">
        <v>257</v>
      </c>
      <c r="D222" s="28" t="s">
        <v>1193</v>
      </c>
      <c r="E222" s="28" t="s">
        <v>427</v>
      </c>
      <c r="F222" s="28" t="s">
        <v>428</v>
      </c>
      <c r="G222" s="28" t="s">
        <v>5</v>
      </c>
      <c r="H222" s="28" t="s">
        <v>623</v>
      </c>
      <c r="I222" s="28" t="b" cm="1">
        <f t="array" ref="I222">SUMPRODUCT(--(D222=Assumptions!$A$4:$A$12))&gt;0</f>
        <v>1</v>
      </c>
    </row>
    <row r="223" spans="1:9" x14ac:dyDescent="0.2">
      <c r="A223" s="28" t="s">
        <v>257</v>
      </c>
      <c r="B223" s="28" t="s">
        <v>1007</v>
      </c>
      <c r="C223" s="28" t="s">
        <v>363</v>
      </c>
      <c r="D223" s="28" t="s">
        <v>627</v>
      </c>
      <c r="E223" s="28" t="s">
        <v>327</v>
      </c>
      <c r="F223" s="28" t="s">
        <v>328</v>
      </c>
      <c r="G223" s="28" t="s">
        <v>5</v>
      </c>
      <c r="H223" s="28" t="s">
        <v>623</v>
      </c>
      <c r="I223" s="28" t="b" cm="1">
        <f t="array" ref="I223">SUMPRODUCT(--(D223=Assumptions!$A$4:$A$12))&gt;0</f>
        <v>1</v>
      </c>
    </row>
    <row r="224" spans="1:9" x14ac:dyDescent="0.2">
      <c r="A224" s="28" t="s">
        <v>257</v>
      </c>
      <c r="B224" s="28" t="s">
        <v>1639</v>
      </c>
      <c r="C224" s="28" t="s">
        <v>257</v>
      </c>
      <c r="D224" s="28" t="s">
        <v>1356</v>
      </c>
      <c r="E224" s="28" t="s">
        <v>201</v>
      </c>
      <c r="F224" s="28" t="s">
        <v>202</v>
      </c>
      <c r="G224" s="28" t="s">
        <v>15</v>
      </c>
      <c r="H224" s="28" t="s">
        <v>623</v>
      </c>
      <c r="I224" s="28" t="b" cm="1">
        <f t="array" ref="I224">SUMPRODUCT(--(D224=Assumptions!$A$4:$A$12))&gt;0</f>
        <v>0</v>
      </c>
    </row>
    <row r="225" spans="1:9" x14ac:dyDescent="0.2">
      <c r="A225" s="28" t="s">
        <v>257</v>
      </c>
      <c r="B225" s="28" t="s">
        <v>1635</v>
      </c>
      <c r="C225" s="28" t="s">
        <v>257</v>
      </c>
      <c r="D225" s="28" t="s">
        <v>1356</v>
      </c>
      <c r="E225" s="28" t="s">
        <v>1632</v>
      </c>
      <c r="F225" s="28" t="s">
        <v>1633</v>
      </c>
      <c r="G225" s="28" t="s">
        <v>5</v>
      </c>
      <c r="H225" s="28" t="s">
        <v>623</v>
      </c>
      <c r="I225" s="28" t="b" cm="1">
        <f t="array" ref="I225">SUMPRODUCT(--(D225=Assumptions!$A$4:$A$12))&gt;0</f>
        <v>0</v>
      </c>
    </row>
    <row r="226" spans="1:9" x14ac:dyDescent="0.2">
      <c r="A226" s="28" t="s">
        <v>257</v>
      </c>
      <c r="B226" s="28" t="s">
        <v>2989</v>
      </c>
      <c r="C226" s="28" t="s">
        <v>257</v>
      </c>
      <c r="D226" s="28" t="s">
        <v>1356</v>
      </c>
      <c r="E226" s="28" t="s">
        <v>2990</v>
      </c>
      <c r="F226" s="28" t="s">
        <v>2991</v>
      </c>
      <c r="G226" s="28" t="s">
        <v>5</v>
      </c>
      <c r="H226" s="28" t="s">
        <v>623</v>
      </c>
      <c r="I226" s="28" t="b" cm="1">
        <f t="array" ref="I226">SUMPRODUCT(--(D226=Assumptions!$A$4:$A$12))&gt;0</f>
        <v>0</v>
      </c>
    </row>
    <row r="227" spans="1:9" x14ac:dyDescent="0.2">
      <c r="A227" s="28" t="s">
        <v>257</v>
      </c>
      <c r="B227" s="28" t="s">
        <v>2992</v>
      </c>
      <c r="C227" s="28" t="s">
        <v>257</v>
      </c>
      <c r="D227" s="28" t="s">
        <v>1356</v>
      </c>
      <c r="E227" s="28" t="s">
        <v>79</v>
      </c>
      <c r="F227" s="28" t="s">
        <v>80</v>
      </c>
      <c r="G227" s="28" t="s">
        <v>5</v>
      </c>
      <c r="H227" s="28" t="s">
        <v>623</v>
      </c>
      <c r="I227" s="28" t="b" cm="1">
        <f t="array" ref="I227">SUMPRODUCT(--(D227=Assumptions!$A$4:$A$12))&gt;0</f>
        <v>0</v>
      </c>
    </row>
    <row r="228" spans="1:9" x14ac:dyDescent="0.2">
      <c r="A228" s="28" t="s">
        <v>257</v>
      </c>
      <c r="B228" s="28" t="s">
        <v>2993</v>
      </c>
      <c r="C228" s="28" t="s">
        <v>257</v>
      </c>
      <c r="D228" s="28" t="s">
        <v>1356</v>
      </c>
      <c r="E228" s="28" t="s">
        <v>1431</v>
      </c>
      <c r="F228" s="28" t="s">
        <v>1432</v>
      </c>
      <c r="G228" s="28" t="s">
        <v>5</v>
      </c>
      <c r="H228" s="28" t="s">
        <v>623</v>
      </c>
      <c r="I228" s="28" t="b" cm="1">
        <f t="array" ref="I228">SUMPRODUCT(--(D228=Assumptions!$A$4:$A$12))&gt;0</f>
        <v>0</v>
      </c>
    </row>
    <row r="229" spans="1:9" x14ac:dyDescent="0.2">
      <c r="A229" s="28" t="s">
        <v>257</v>
      </c>
      <c r="B229" s="28" t="s">
        <v>267</v>
      </c>
      <c r="C229" s="28" t="s">
        <v>2994</v>
      </c>
      <c r="D229" s="28" t="s">
        <v>627</v>
      </c>
      <c r="E229" s="28" t="s">
        <v>268</v>
      </c>
      <c r="F229" s="28" t="s">
        <v>269</v>
      </c>
      <c r="G229" s="28" t="s">
        <v>5</v>
      </c>
      <c r="H229" s="28" t="s">
        <v>623</v>
      </c>
      <c r="I229" s="28" t="b" cm="1">
        <f t="array" ref="I229">SUMPRODUCT(--(D229=Assumptions!$A$4:$A$12))&gt;0</f>
        <v>1</v>
      </c>
    </row>
    <row r="230" spans="1:9" x14ac:dyDescent="0.2">
      <c r="A230" s="28" t="s">
        <v>257</v>
      </c>
      <c r="B230" s="28" t="s">
        <v>1008</v>
      </c>
      <c r="C230" s="28" t="s">
        <v>2995</v>
      </c>
      <c r="D230" s="28" t="s">
        <v>640</v>
      </c>
      <c r="E230" s="28" t="s">
        <v>1009</v>
      </c>
      <c r="F230" s="28" t="s">
        <v>1010</v>
      </c>
      <c r="G230" s="28" t="s">
        <v>5</v>
      </c>
      <c r="H230" s="28" t="s">
        <v>623</v>
      </c>
      <c r="I230" s="28" t="b" cm="1">
        <f t="array" ref="I230">SUMPRODUCT(--(D230=Assumptions!$A$4:$A$12))&gt;0</f>
        <v>1</v>
      </c>
    </row>
    <row r="231" spans="1:9" x14ac:dyDescent="0.2">
      <c r="A231" s="28" t="s">
        <v>257</v>
      </c>
      <c r="B231" s="28" t="s">
        <v>949</v>
      </c>
      <c r="C231" s="28" t="s">
        <v>4</v>
      </c>
      <c r="D231" s="28" t="s">
        <v>627</v>
      </c>
      <c r="E231" s="28" t="s">
        <v>7</v>
      </c>
      <c r="F231" s="28" t="s">
        <v>8</v>
      </c>
      <c r="G231" s="28" t="s">
        <v>5</v>
      </c>
      <c r="H231" s="28" t="s">
        <v>623</v>
      </c>
      <c r="I231" s="28" t="b" cm="1">
        <f t="array" ref="I231">SUMPRODUCT(--(D231=Assumptions!$A$4:$A$12))&gt;0</f>
        <v>1</v>
      </c>
    </row>
    <row r="232" spans="1:9" x14ac:dyDescent="0.2">
      <c r="A232" s="28" t="s">
        <v>257</v>
      </c>
      <c r="B232" s="28" t="s">
        <v>949</v>
      </c>
      <c r="C232" s="28" t="s">
        <v>4</v>
      </c>
      <c r="D232" s="28" t="s">
        <v>627</v>
      </c>
      <c r="E232" s="28" t="s">
        <v>644</v>
      </c>
      <c r="F232" s="28" t="s">
        <v>645</v>
      </c>
      <c r="G232" s="28" t="s">
        <v>622</v>
      </c>
      <c r="H232" s="28" t="s">
        <v>623</v>
      </c>
      <c r="I232" s="28" t="b" cm="1">
        <f t="array" ref="I232">SUMPRODUCT(--(D232=Assumptions!$A$4:$A$12))&gt;0</f>
        <v>1</v>
      </c>
    </row>
    <row r="233" spans="1:9" x14ac:dyDescent="0.2">
      <c r="A233" s="28" t="s">
        <v>257</v>
      </c>
      <c r="B233" s="28" t="s">
        <v>2996</v>
      </c>
      <c r="C233" s="28" t="s">
        <v>257</v>
      </c>
      <c r="D233" s="28" t="s">
        <v>1356</v>
      </c>
      <c r="E233" s="28" t="s">
        <v>2997</v>
      </c>
      <c r="F233" s="28" t="s">
        <v>2998</v>
      </c>
      <c r="G233" s="28" t="s">
        <v>5</v>
      </c>
      <c r="H233" s="28" t="s">
        <v>623</v>
      </c>
      <c r="I233" s="28" t="b" cm="1">
        <f t="array" ref="I233">SUMPRODUCT(--(D233=Assumptions!$A$4:$A$12))&gt;0</f>
        <v>0</v>
      </c>
    </row>
    <row r="234" spans="1:9" x14ac:dyDescent="0.2">
      <c r="A234" s="28" t="s">
        <v>257</v>
      </c>
      <c r="B234" s="28" t="s">
        <v>1636</v>
      </c>
      <c r="C234" s="28" t="s">
        <v>257</v>
      </c>
      <c r="D234" s="28" t="s">
        <v>1356</v>
      </c>
      <c r="E234" s="28" t="s">
        <v>278</v>
      </c>
      <c r="F234" s="28" t="s">
        <v>279</v>
      </c>
      <c r="G234" s="28" t="s">
        <v>15</v>
      </c>
      <c r="H234" s="28" t="s">
        <v>623</v>
      </c>
      <c r="I234" s="28" t="b" cm="1">
        <f t="array" ref="I234">SUMPRODUCT(--(D234=Assumptions!$A$4:$A$12))&gt;0</f>
        <v>0</v>
      </c>
    </row>
    <row r="235" spans="1:9" x14ac:dyDescent="0.2">
      <c r="A235" s="28" t="s">
        <v>257</v>
      </c>
      <c r="B235" s="28" t="s">
        <v>2388</v>
      </c>
      <c r="C235" s="28" t="s">
        <v>257</v>
      </c>
      <c r="D235" s="28" t="s">
        <v>1356</v>
      </c>
      <c r="E235" s="28" t="s">
        <v>421</v>
      </c>
      <c r="F235" s="28" t="s">
        <v>422</v>
      </c>
      <c r="G235" s="28" t="s">
        <v>5</v>
      </c>
      <c r="H235" s="28" t="s">
        <v>623</v>
      </c>
      <c r="I235" s="28" t="b" cm="1">
        <f t="array" ref="I235">SUMPRODUCT(--(D235=Assumptions!$A$4:$A$12))&gt;0</f>
        <v>0</v>
      </c>
    </row>
    <row r="236" spans="1:9" x14ac:dyDescent="0.2">
      <c r="A236" s="28" t="s">
        <v>257</v>
      </c>
      <c r="B236" s="28" t="s">
        <v>2989</v>
      </c>
      <c r="C236" s="28" t="s">
        <v>2999</v>
      </c>
      <c r="D236" s="28" t="s">
        <v>1356</v>
      </c>
      <c r="E236" s="28" t="s">
        <v>2990</v>
      </c>
      <c r="F236" s="28" t="s">
        <v>2991</v>
      </c>
      <c r="G236" s="28" t="s">
        <v>617</v>
      </c>
      <c r="H236" s="28" t="s">
        <v>623</v>
      </c>
      <c r="I236" s="28" t="b" cm="1">
        <f t="array" ref="I236">SUMPRODUCT(--(D236=Assumptions!$A$4:$A$12))&gt;0</f>
        <v>0</v>
      </c>
    </row>
    <row r="237" spans="1:9" x14ac:dyDescent="0.2">
      <c r="A237" s="28" t="s">
        <v>3000</v>
      </c>
      <c r="B237" s="28" t="s">
        <v>563</v>
      </c>
      <c r="C237" s="28" t="s">
        <v>257</v>
      </c>
      <c r="D237" s="28" t="s">
        <v>2175</v>
      </c>
      <c r="E237" s="28" t="s">
        <v>3001</v>
      </c>
      <c r="F237" s="28" t="s">
        <v>3002</v>
      </c>
      <c r="G237" s="28" t="s">
        <v>622</v>
      </c>
      <c r="H237" s="28" t="s">
        <v>623</v>
      </c>
      <c r="I237" s="28" t="b" cm="1">
        <f t="array" ref="I237">SUMPRODUCT(--(D237=Assumptions!$A$4:$A$12))&gt;0</f>
        <v>0</v>
      </c>
    </row>
    <row r="238" spans="1:9" x14ac:dyDescent="0.2">
      <c r="A238" s="28" t="s">
        <v>326</v>
      </c>
      <c r="B238" s="28" t="s">
        <v>1011</v>
      </c>
      <c r="C238" s="28" t="s">
        <v>3400</v>
      </c>
      <c r="D238" s="28" t="s">
        <v>627</v>
      </c>
      <c r="E238" s="28" t="s">
        <v>299</v>
      </c>
      <c r="F238" s="28" t="s">
        <v>300</v>
      </c>
      <c r="G238" s="28" t="s">
        <v>5</v>
      </c>
      <c r="H238" s="28" t="s">
        <v>623</v>
      </c>
      <c r="I238" s="28" t="b" cm="1">
        <f t="array" ref="I238">SUMPRODUCT(--(D238=Assumptions!$A$4:$A$12))&gt;0</f>
        <v>1</v>
      </c>
    </row>
    <row r="239" spans="1:9" x14ac:dyDescent="0.2">
      <c r="A239" s="28" t="s">
        <v>326</v>
      </c>
      <c r="B239" s="28" t="s">
        <v>2475</v>
      </c>
      <c r="C239" s="28" t="s">
        <v>326</v>
      </c>
      <c r="D239" s="28" t="s">
        <v>1193</v>
      </c>
      <c r="E239" s="28" t="s">
        <v>2476</v>
      </c>
      <c r="F239" s="28" t="s">
        <v>2477</v>
      </c>
      <c r="G239" s="28" t="s">
        <v>5</v>
      </c>
      <c r="H239" s="28" t="s">
        <v>623</v>
      </c>
      <c r="I239" s="28" t="b" cm="1">
        <f t="array" ref="I239">SUMPRODUCT(--(D239=Assumptions!$A$4:$A$12))&gt;0</f>
        <v>1</v>
      </c>
    </row>
    <row r="240" spans="1:9" x14ac:dyDescent="0.2">
      <c r="A240" s="28" t="s">
        <v>326</v>
      </c>
      <c r="B240" s="28" t="s">
        <v>2461</v>
      </c>
      <c r="C240" s="28" t="s">
        <v>326</v>
      </c>
      <c r="D240" s="28" t="s">
        <v>1356</v>
      </c>
      <c r="E240" s="28" t="s">
        <v>2479</v>
      </c>
      <c r="F240" s="28" t="s">
        <v>3003</v>
      </c>
      <c r="G240" s="28" t="s">
        <v>5</v>
      </c>
      <c r="H240" s="28" t="s">
        <v>623</v>
      </c>
      <c r="I240" s="28" t="b" cm="1">
        <f t="array" ref="I240">SUMPRODUCT(--(D240=Assumptions!$A$4:$A$12))&gt;0</f>
        <v>0</v>
      </c>
    </row>
    <row r="241" spans="1:9" x14ac:dyDescent="0.2">
      <c r="A241" s="28" t="s">
        <v>326</v>
      </c>
      <c r="B241" s="28" t="s">
        <v>3004</v>
      </c>
      <c r="C241" s="28" t="s">
        <v>326</v>
      </c>
      <c r="D241" s="28" t="s">
        <v>1356</v>
      </c>
      <c r="E241" s="28" t="s">
        <v>712</v>
      </c>
      <c r="F241" s="28" t="s">
        <v>713</v>
      </c>
      <c r="G241" s="28" t="s">
        <v>5</v>
      </c>
      <c r="H241" s="28" t="s">
        <v>623</v>
      </c>
      <c r="I241" s="28" t="b" cm="1">
        <f t="array" ref="I241">SUMPRODUCT(--(D241=Assumptions!$A$4:$A$12))&gt;0</f>
        <v>0</v>
      </c>
    </row>
    <row r="242" spans="1:9" x14ac:dyDescent="0.2">
      <c r="A242" s="28" t="s">
        <v>326</v>
      </c>
      <c r="B242" s="28" t="s">
        <v>3005</v>
      </c>
      <c r="C242" s="28" t="s">
        <v>56</v>
      </c>
      <c r="D242" s="28" t="s">
        <v>1356</v>
      </c>
      <c r="E242" s="28" t="s">
        <v>2479</v>
      </c>
      <c r="F242" s="28" t="s">
        <v>2480</v>
      </c>
      <c r="G242" s="28" t="s">
        <v>5</v>
      </c>
      <c r="H242" s="28" t="s">
        <v>623</v>
      </c>
      <c r="I242" s="28" t="b" cm="1">
        <f t="array" ref="I242">SUMPRODUCT(--(D242=Assumptions!$A$4:$A$12))&gt;0</f>
        <v>0</v>
      </c>
    </row>
    <row r="243" spans="1:9" x14ac:dyDescent="0.2">
      <c r="A243" s="28" t="s">
        <v>326</v>
      </c>
      <c r="B243" s="28" t="s">
        <v>344</v>
      </c>
      <c r="C243" s="28" t="s">
        <v>2687</v>
      </c>
      <c r="D243" s="28" t="s">
        <v>627</v>
      </c>
      <c r="E243" s="28" t="s">
        <v>659</v>
      </c>
      <c r="F243" s="28" t="s">
        <v>660</v>
      </c>
      <c r="G243" s="28" t="s">
        <v>5</v>
      </c>
      <c r="H243" s="28" t="s">
        <v>623</v>
      </c>
      <c r="I243" s="28" t="b" cm="1">
        <f t="array" ref="I243">SUMPRODUCT(--(D243=Assumptions!$A$4:$A$12))&gt;0</f>
        <v>1</v>
      </c>
    </row>
    <row r="244" spans="1:9" x14ac:dyDescent="0.2">
      <c r="A244" s="28" t="s">
        <v>326</v>
      </c>
      <c r="B244" s="28" t="s">
        <v>1012</v>
      </c>
      <c r="C244" s="28" t="s">
        <v>3006</v>
      </c>
      <c r="D244" s="28" t="s">
        <v>627</v>
      </c>
      <c r="E244" s="28" t="s">
        <v>712</v>
      </c>
      <c r="F244" s="28" t="s">
        <v>713</v>
      </c>
      <c r="G244" s="28" t="s">
        <v>5</v>
      </c>
      <c r="H244" s="28" t="s">
        <v>623</v>
      </c>
      <c r="I244" s="28" t="b" cm="1">
        <f t="array" ref="I244">SUMPRODUCT(--(D244=Assumptions!$A$4:$A$12))&gt;0</f>
        <v>1</v>
      </c>
    </row>
    <row r="245" spans="1:9" x14ac:dyDescent="0.2">
      <c r="A245" s="28" t="s">
        <v>326</v>
      </c>
      <c r="B245" s="28" t="s">
        <v>1013</v>
      </c>
      <c r="C245" s="28" t="s">
        <v>3007</v>
      </c>
      <c r="D245" s="28" t="s">
        <v>627</v>
      </c>
      <c r="E245" s="28" t="s">
        <v>232</v>
      </c>
      <c r="F245" s="28" t="s">
        <v>233</v>
      </c>
      <c r="G245" s="28" t="s">
        <v>5</v>
      </c>
      <c r="H245" s="28" t="s">
        <v>623</v>
      </c>
      <c r="I245" s="28" t="b" cm="1">
        <f t="array" ref="I245">SUMPRODUCT(--(D245=Assumptions!$A$4:$A$12))&gt;0</f>
        <v>1</v>
      </c>
    </row>
    <row r="246" spans="1:9" x14ac:dyDescent="0.2">
      <c r="A246" s="28" t="s">
        <v>326</v>
      </c>
      <c r="B246" s="28" t="s">
        <v>1014</v>
      </c>
      <c r="C246" s="28" t="s">
        <v>3008</v>
      </c>
      <c r="D246" s="28" t="s">
        <v>627</v>
      </c>
      <c r="E246" s="28" t="s">
        <v>1015</v>
      </c>
      <c r="F246" s="28" t="s">
        <v>1016</v>
      </c>
      <c r="G246" s="28" t="s">
        <v>5</v>
      </c>
      <c r="H246" s="28" t="s">
        <v>623</v>
      </c>
      <c r="I246" s="28" t="b" cm="1">
        <f t="array" ref="I246">SUMPRODUCT(--(D246=Assumptions!$A$4:$A$12))&gt;0</f>
        <v>1</v>
      </c>
    </row>
    <row r="247" spans="1:9" x14ac:dyDescent="0.2">
      <c r="A247" s="28" t="s">
        <v>326</v>
      </c>
      <c r="B247" s="28" t="s">
        <v>343</v>
      </c>
      <c r="C247" s="28" t="s">
        <v>2818</v>
      </c>
      <c r="D247" s="28" t="s">
        <v>1356</v>
      </c>
      <c r="E247" s="28" t="s">
        <v>10</v>
      </c>
      <c r="F247" s="28" t="s">
        <v>11</v>
      </c>
      <c r="G247" s="28" t="s">
        <v>5</v>
      </c>
      <c r="H247" s="28" t="s">
        <v>623</v>
      </c>
      <c r="I247" s="28" t="b" cm="1">
        <f t="array" ref="I247">SUMPRODUCT(--(D247=Assumptions!$A$4:$A$12))&gt;0</f>
        <v>0</v>
      </c>
    </row>
    <row r="248" spans="1:9" x14ac:dyDescent="0.2">
      <c r="A248" s="28" t="s">
        <v>326</v>
      </c>
      <c r="B248" s="28" t="s">
        <v>343</v>
      </c>
      <c r="C248" s="28" t="s">
        <v>2818</v>
      </c>
      <c r="D248" s="28" t="s">
        <v>627</v>
      </c>
      <c r="E248" s="28" t="s">
        <v>10</v>
      </c>
      <c r="F248" s="28" t="s">
        <v>11</v>
      </c>
      <c r="G248" s="28" t="s">
        <v>5</v>
      </c>
      <c r="H248" s="28" t="s">
        <v>623</v>
      </c>
      <c r="I248" s="28" t="b" cm="1">
        <f t="array" ref="I248">SUMPRODUCT(--(D248=Assumptions!$A$4:$A$12))&gt;0</f>
        <v>1</v>
      </c>
    </row>
    <row r="249" spans="1:9" x14ac:dyDescent="0.2">
      <c r="A249" s="28" t="s">
        <v>326</v>
      </c>
      <c r="B249" s="28" t="s">
        <v>1017</v>
      </c>
      <c r="C249" s="28" t="s">
        <v>417</v>
      </c>
      <c r="D249" s="28" t="s">
        <v>627</v>
      </c>
      <c r="E249" s="28" t="s">
        <v>1018</v>
      </c>
      <c r="F249" s="28" t="s">
        <v>1019</v>
      </c>
      <c r="G249" s="28" t="s">
        <v>5</v>
      </c>
      <c r="H249" s="28" t="s">
        <v>647</v>
      </c>
      <c r="I249" s="28" t="b" cm="1">
        <f t="array" ref="I249">SUMPRODUCT(--(D249=Assumptions!$A$4:$A$12))&gt;0</f>
        <v>1</v>
      </c>
    </row>
    <row r="250" spans="1:9" x14ac:dyDescent="0.2">
      <c r="A250" s="28" t="s">
        <v>326</v>
      </c>
      <c r="B250" s="28" t="s">
        <v>1017</v>
      </c>
      <c r="C250" s="28" t="s">
        <v>417</v>
      </c>
      <c r="D250" s="28" t="s">
        <v>627</v>
      </c>
      <c r="E250" s="28" t="s">
        <v>1020</v>
      </c>
      <c r="F250" s="28" t="s">
        <v>1021</v>
      </c>
      <c r="G250" s="28" t="s">
        <v>5</v>
      </c>
      <c r="H250" s="28" t="s">
        <v>623</v>
      </c>
      <c r="I250" s="28" t="b" cm="1">
        <f t="array" ref="I250">SUMPRODUCT(--(D250=Assumptions!$A$4:$A$12))&gt;0</f>
        <v>1</v>
      </c>
    </row>
    <row r="251" spans="1:9" x14ac:dyDescent="0.2">
      <c r="A251" s="28" t="s">
        <v>326</v>
      </c>
      <c r="B251" s="28" t="s">
        <v>3009</v>
      </c>
      <c r="C251" s="28" t="s">
        <v>326</v>
      </c>
      <c r="D251" s="28" t="s">
        <v>1193</v>
      </c>
      <c r="E251" s="28" t="s">
        <v>2479</v>
      </c>
      <c r="F251" s="28" t="s">
        <v>2480</v>
      </c>
      <c r="G251" s="28" t="s">
        <v>5</v>
      </c>
      <c r="H251" s="28" t="s">
        <v>623</v>
      </c>
      <c r="I251" s="28" t="b" cm="1">
        <f t="array" ref="I251">SUMPRODUCT(--(D251=Assumptions!$A$4:$A$12))&gt;0</f>
        <v>1</v>
      </c>
    </row>
    <row r="252" spans="1:9" x14ac:dyDescent="0.2">
      <c r="A252" s="28" t="s">
        <v>326</v>
      </c>
      <c r="B252" s="28" t="s">
        <v>2493</v>
      </c>
      <c r="C252" s="28" t="s">
        <v>326</v>
      </c>
      <c r="D252" s="28" t="s">
        <v>1193</v>
      </c>
      <c r="E252" s="28" t="s">
        <v>2494</v>
      </c>
      <c r="F252" s="28" t="s">
        <v>2495</v>
      </c>
      <c r="G252" s="28" t="s">
        <v>5</v>
      </c>
      <c r="H252" s="28" t="s">
        <v>623</v>
      </c>
      <c r="I252" s="28" t="b" cm="1">
        <f t="array" ref="I252">SUMPRODUCT(--(D252=Assumptions!$A$4:$A$12))&gt;0</f>
        <v>1</v>
      </c>
    </row>
    <row r="253" spans="1:9" x14ac:dyDescent="0.2">
      <c r="A253" s="28" t="s">
        <v>326</v>
      </c>
      <c r="B253" s="28" t="s">
        <v>3010</v>
      </c>
      <c r="C253" s="28" t="s">
        <v>326</v>
      </c>
      <c r="D253" s="28" t="s">
        <v>1193</v>
      </c>
      <c r="E253" s="28" t="s">
        <v>34</v>
      </c>
      <c r="F253" s="28" t="s">
        <v>35</v>
      </c>
      <c r="G253" s="28" t="s">
        <v>5</v>
      </c>
      <c r="H253" s="28" t="s">
        <v>623</v>
      </c>
      <c r="I253" s="28" t="b" cm="1">
        <f t="array" ref="I253">SUMPRODUCT(--(D253=Assumptions!$A$4:$A$12))&gt;0</f>
        <v>1</v>
      </c>
    </row>
    <row r="254" spans="1:9" x14ac:dyDescent="0.2">
      <c r="A254" s="28" t="s">
        <v>326</v>
      </c>
      <c r="B254" s="28" t="s">
        <v>3011</v>
      </c>
      <c r="C254" s="28" t="s">
        <v>326</v>
      </c>
      <c r="D254" s="28" t="s">
        <v>1193</v>
      </c>
      <c r="E254" s="28" t="s">
        <v>1247</v>
      </c>
      <c r="F254" s="28" t="s">
        <v>1248</v>
      </c>
      <c r="G254" s="28" t="s">
        <v>5</v>
      </c>
      <c r="H254" s="28" t="s">
        <v>623</v>
      </c>
      <c r="I254" s="28" t="b" cm="1">
        <f t="array" ref="I254">SUMPRODUCT(--(D254=Assumptions!$A$4:$A$12))&gt;0</f>
        <v>1</v>
      </c>
    </row>
    <row r="255" spans="1:9" x14ac:dyDescent="0.2">
      <c r="A255" s="28" t="s">
        <v>326</v>
      </c>
      <c r="B255" s="28" t="s">
        <v>3012</v>
      </c>
      <c r="C255" s="28" t="s">
        <v>326</v>
      </c>
      <c r="D255" s="28" t="s">
        <v>1193</v>
      </c>
      <c r="E255" s="28" t="s">
        <v>280</v>
      </c>
      <c r="F255" s="28" t="s">
        <v>281</v>
      </c>
      <c r="G255" s="28" t="s">
        <v>5</v>
      </c>
      <c r="H255" s="28" t="s">
        <v>623</v>
      </c>
      <c r="I255" s="28" t="b" cm="1">
        <f t="array" ref="I255">SUMPRODUCT(--(D255=Assumptions!$A$4:$A$12))&gt;0</f>
        <v>1</v>
      </c>
    </row>
    <row r="256" spans="1:9" x14ac:dyDescent="0.2">
      <c r="A256" s="28" t="s">
        <v>326</v>
      </c>
      <c r="B256" s="28" t="s">
        <v>3013</v>
      </c>
      <c r="C256" s="28" t="s">
        <v>326</v>
      </c>
      <c r="D256" s="28" t="s">
        <v>1193</v>
      </c>
      <c r="E256" s="28" t="s">
        <v>36</v>
      </c>
      <c r="F256" s="28" t="s">
        <v>37</v>
      </c>
      <c r="G256" s="28" t="s">
        <v>5</v>
      </c>
      <c r="H256" s="28" t="s">
        <v>623</v>
      </c>
      <c r="I256" s="28" t="b" cm="1">
        <f t="array" ref="I256">SUMPRODUCT(--(D256=Assumptions!$A$4:$A$12))&gt;0</f>
        <v>1</v>
      </c>
    </row>
    <row r="257" spans="1:9" x14ac:dyDescent="0.2">
      <c r="A257" s="28" t="s">
        <v>326</v>
      </c>
      <c r="B257" s="28" t="s">
        <v>1022</v>
      </c>
      <c r="C257" s="28" t="s">
        <v>2995</v>
      </c>
      <c r="D257" s="28" t="s">
        <v>627</v>
      </c>
      <c r="E257" s="28" t="s">
        <v>1023</v>
      </c>
      <c r="F257" s="28" t="s">
        <v>1024</v>
      </c>
      <c r="G257" s="28" t="s">
        <v>5</v>
      </c>
      <c r="H257" s="28" t="s">
        <v>623</v>
      </c>
      <c r="I257" s="28" t="b" cm="1">
        <f t="array" ref="I257">SUMPRODUCT(--(D257=Assumptions!$A$4:$A$12))&gt;0</f>
        <v>1</v>
      </c>
    </row>
    <row r="258" spans="1:9" x14ac:dyDescent="0.2">
      <c r="A258" s="28" t="s">
        <v>326</v>
      </c>
      <c r="B258" s="28" t="s">
        <v>3014</v>
      </c>
      <c r="C258" s="28" t="s">
        <v>4</v>
      </c>
      <c r="D258" s="28" t="s">
        <v>1356</v>
      </c>
      <c r="E258" s="28" t="s">
        <v>1374</v>
      </c>
      <c r="F258" s="28" t="s">
        <v>1375</v>
      </c>
      <c r="G258" s="28" t="s">
        <v>5</v>
      </c>
      <c r="H258" s="28" t="s">
        <v>623</v>
      </c>
      <c r="I258" s="28" t="b" cm="1">
        <f t="array" ref="I258">SUMPRODUCT(--(D258=Assumptions!$A$4:$A$12))&gt;0</f>
        <v>0</v>
      </c>
    </row>
    <row r="259" spans="1:9" x14ac:dyDescent="0.2">
      <c r="A259" s="28" t="s">
        <v>326</v>
      </c>
      <c r="B259" s="28" t="s">
        <v>1025</v>
      </c>
      <c r="C259" s="28" t="s">
        <v>572</v>
      </c>
      <c r="D259" s="28" t="s">
        <v>654</v>
      </c>
      <c r="E259" s="28" t="s">
        <v>34</v>
      </c>
      <c r="F259" s="28" t="s">
        <v>35</v>
      </c>
      <c r="G259" s="28" t="s">
        <v>5</v>
      </c>
      <c r="H259" s="28" t="s">
        <v>623</v>
      </c>
      <c r="I259" s="28" t="b" cm="1">
        <f t="array" ref="I259">SUMPRODUCT(--(D259=Assumptions!$A$4:$A$12))&gt;0</f>
        <v>1</v>
      </c>
    </row>
    <row r="260" spans="1:9" x14ac:dyDescent="0.2">
      <c r="A260" s="28" t="s">
        <v>326</v>
      </c>
      <c r="B260" s="28" t="s">
        <v>1688</v>
      </c>
      <c r="C260" s="28" t="s">
        <v>326</v>
      </c>
      <c r="D260" s="28" t="s">
        <v>1193</v>
      </c>
      <c r="E260" s="28" t="s">
        <v>728</v>
      </c>
      <c r="F260" s="28" t="s">
        <v>729</v>
      </c>
      <c r="G260" s="28" t="s">
        <v>5</v>
      </c>
      <c r="H260" s="28" t="s">
        <v>623</v>
      </c>
      <c r="I260" s="28" t="b" cm="1">
        <f t="array" ref="I260">SUMPRODUCT(--(D260=Assumptions!$A$4:$A$12))&gt;0</f>
        <v>1</v>
      </c>
    </row>
    <row r="261" spans="1:9" x14ac:dyDescent="0.2">
      <c r="A261" s="28" t="s">
        <v>3015</v>
      </c>
      <c r="B261" s="28" t="s">
        <v>2500</v>
      </c>
      <c r="C261" s="28" t="s">
        <v>326</v>
      </c>
      <c r="D261" s="28" t="s">
        <v>2201</v>
      </c>
      <c r="E261" s="28" t="s">
        <v>708</v>
      </c>
      <c r="F261" s="28" t="s">
        <v>148</v>
      </c>
      <c r="G261" s="28" t="s">
        <v>622</v>
      </c>
      <c r="H261" s="28" t="s">
        <v>623</v>
      </c>
      <c r="I261" s="28" t="b" cm="1">
        <f t="array" ref="I261">SUMPRODUCT(--(D261=Assumptions!$A$4:$A$12))&gt;0</f>
        <v>0</v>
      </c>
    </row>
    <row r="262" spans="1:9" x14ac:dyDescent="0.2">
      <c r="A262" s="28" t="s">
        <v>347</v>
      </c>
      <c r="B262" s="28" t="s">
        <v>1026</v>
      </c>
      <c r="C262" s="28" t="s">
        <v>3016</v>
      </c>
      <c r="D262" s="28" t="s">
        <v>627</v>
      </c>
      <c r="E262" s="28" t="s">
        <v>1027</v>
      </c>
      <c r="F262" s="28" t="s">
        <v>1028</v>
      </c>
      <c r="G262" s="28" t="s">
        <v>15</v>
      </c>
      <c r="H262" s="28" t="s">
        <v>623</v>
      </c>
      <c r="I262" s="28" t="b" cm="1">
        <f t="array" ref="I262">SUMPRODUCT(--(D262=Assumptions!$A$4:$A$12))&gt;0</f>
        <v>1</v>
      </c>
    </row>
    <row r="263" spans="1:9" x14ac:dyDescent="0.2">
      <c r="A263" s="28" t="s">
        <v>347</v>
      </c>
      <c r="B263" s="28" t="s">
        <v>1026</v>
      </c>
      <c r="C263" s="28" t="s">
        <v>3016</v>
      </c>
      <c r="D263" s="28" t="s">
        <v>627</v>
      </c>
      <c r="E263" s="28" t="s">
        <v>73</v>
      </c>
      <c r="F263" s="28" t="s">
        <v>74</v>
      </c>
      <c r="G263" s="28" t="s">
        <v>617</v>
      </c>
      <c r="H263" s="28" t="s">
        <v>623</v>
      </c>
      <c r="I263" s="28" t="b" cm="1">
        <f t="array" ref="I263">SUMPRODUCT(--(D263=Assumptions!$A$4:$A$12))&gt;0</f>
        <v>1</v>
      </c>
    </row>
    <row r="264" spans="1:9" x14ac:dyDescent="0.2">
      <c r="A264" s="28" t="s">
        <v>347</v>
      </c>
      <c r="B264" s="28" t="s">
        <v>1026</v>
      </c>
      <c r="C264" s="28" t="s">
        <v>3016</v>
      </c>
      <c r="D264" s="28" t="s">
        <v>627</v>
      </c>
      <c r="E264" s="28" t="s">
        <v>446</v>
      </c>
      <c r="F264" s="28" t="s">
        <v>447</v>
      </c>
      <c r="G264" s="28" t="s">
        <v>617</v>
      </c>
      <c r="H264" s="28" t="s">
        <v>623</v>
      </c>
      <c r="I264" s="28" t="b" cm="1">
        <f t="array" ref="I264">SUMPRODUCT(--(D264=Assumptions!$A$4:$A$12))&gt;0</f>
        <v>1</v>
      </c>
    </row>
    <row r="265" spans="1:9" x14ac:dyDescent="0.2">
      <c r="A265" s="28" t="s">
        <v>347</v>
      </c>
      <c r="B265" s="28" t="s">
        <v>3017</v>
      </c>
      <c r="C265" s="28" t="s">
        <v>3421</v>
      </c>
      <c r="D265" s="28" t="s">
        <v>1356</v>
      </c>
      <c r="E265" s="28" t="s">
        <v>1592</v>
      </c>
      <c r="F265" s="28" t="s">
        <v>1593</v>
      </c>
      <c r="G265" s="28" t="s">
        <v>15</v>
      </c>
      <c r="H265" s="28" t="s">
        <v>623</v>
      </c>
      <c r="I265" s="28" t="b" cm="1">
        <f t="array" ref="I265">SUMPRODUCT(--(D265=Assumptions!$A$4:$A$12))&gt;0</f>
        <v>0</v>
      </c>
    </row>
    <row r="266" spans="1:9" x14ac:dyDescent="0.2">
      <c r="A266" s="28" t="s">
        <v>347</v>
      </c>
      <c r="B266" s="28" t="s">
        <v>919</v>
      </c>
      <c r="C266" s="28" t="s">
        <v>347</v>
      </c>
      <c r="D266" s="28" t="s">
        <v>1356</v>
      </c>
      <c r="E266" s="28" t="s">
        <v>79</v>
      </c>
      <c r="F266" s="28" t="s">
        <v>80</v>
      </c>
      <c r="G266" s="28" t="s">
        <v>5</v>
      </c>
      <c r="H266" s="28" t="s">
        <v>623</v>
      </c>
      <c r="I266" s="28" t="b" cm="1">
        <f t="array" ref="I266">SUMPRODUCT(--(D266=Assumptions!$A$4:$A$12))&gt;0</f>
        <v>0</v>
      </c>
    </row>
    <row r="267" spans="1:9" x14ac:dyDescent="0.2">
      <c r="A267" s="28" t="s">
        <v>347</v>
      </c>
      <c r="B267" s="28" t="s">
        <v>3018</v>
      </c>
      <c r="C267" s="28" t="s">
        <v>347</v>
      </c>
      <c r="D267" s="28" t="s">
        <v>1193</v>
      </c>
      <c r="E267" s="28" t="s">
        <v>1186</v>
      </c>
      <c r="F267" s="28" t="s">
        <v>1187</v>
      </c>
      <c r="G267" s="28" t="s">
        <v>15</v>
      </c>
      <c r="H267" s="28" t="s">
        <v>623</v>
      </c>
      <c r="I267" s="28" t="b" cm="1">
        <f t="array" ref="I267">SUMPRODUCT(--(D267=Assumptions!$A$4:$A$12))&gt;0</f>
        <v>1</v>
      </c>
    </row>
    <row r="268" spans="1:9" x14ac:dyDescent="0.2">
      <c r="A268" s="28" t="s">
        <v>347</v>
      </c>
      <c r="B268" s="28" t="s">
        <v>1707</v>
      </c>
      <c r="C268" s="28" t="s">
        <v>347</v>
      </c>
      <c r="D268" s="28" t="s">
        <v>1356</v>
      </c>
      <c r="E268" s="28" t="s">
        <v>10</v>
      </c>
      <c r="F268" s="28" t="s">
        <v>11</v>
      </c>
      <c r="G268" s="28" t="s">
        <v>15</v>
      </c>
      <c r="H268" s="28" t="s">
        <v>623</v>
      </c>
      <c r="I268" s="28" t="b" cm="1">
        <f t="array" ref="I268">SUMPRODUCT(--(D268=Assumptions!$A$4:$A$12))&gt;0</f>
        <v>0</v>
      </c>
    </row>
    <row r="269" spans="1:9" x14ac:dyDescent="0.2">
      <c r="A269" s="28" t="s">
        <v>347</v>
      </c>
      <c r="B269" s="28" t="s">
        <v>3019</v>
      </c>
      <c r="C269" s="28" t="s">
        <v>347</v>
      </c>
      <c r="D269" s="28" t="s">
        <v>1356</v>
      </c>
      <c r="E269" s="28" t="s">
        <v>10</v>
      </c>
      <c r="F269" s="28" t="s">
        <v>11</v>
      </c>
      <c r="G269" s="28" t="s">
        <v>15</v>
      </c>
      <c r="H269" s="28" t="s">
        <v>623</v>
      </c>
      <c r="I269" s="28" t="b" cm="1">
        <f t="array" ref="I269">SUMPRODUCT(--(D269=Assumptions!$A$4:$A$12))&gt;0</f>
        <v>0</v>
      </c>
    </row>
    <row r="270" spans="1:9" x14ac:dyDescent="0.2">
      <c r="A270" s="28" t="s">
        <v>347</v>
      </c>
      <c r="B270" s="28" t="s">
        <v>2506</v>
      </c>
      <c r="C270" s="28" t="s">
        <v>347</v>
      </c>
      <c r="D270" s="28" t="s">
        <v>1356</v>
      </c>
      <c r="E270" s="28" t="s">
        <v>3020</v>
      </c>
      <c r="F270" s="28" t="s">
        <v>3021</v>
      </c>
      <c r="G270" s="28" t="s">
        <v>15</v>
      </c>
      <c r="H270" s="28" t="s">
        <v>623</v>
      </c>
      <c r="I270" s="28" t="b" cm="1">
        <f t="array" ref="I270">SUMPRODUCT(--(D270=Assumptions!$A$4:$A$12))&gt;0</f>
        <v>0</v>
      </c>
    </row>
    <row r="271" spans="1:9" x14ac:dyDescent="0.2">
      <c r="A271" s="28" t="s">
        <v>347</v>
      </c>
      <c r="B271" s="28" t="s">
        <v>2511</v>
      </c>
      <c r="C271" s="28" t="s">
        <v>347</v>
      </c>
      <c r="D271" s="28" t="s">
        <v>1356</v>
      </c>
      <c r="E271" s="28" t="s">
        <v>2353</v>
      </c>
      <c r="F271" s="28" t="s">
        <v>1818</v>
      </c>
      <c r="G271" s="28" t="s">
        <v>15</v>
      </c>
      <c r="H271" s="28" t="s">
        <v>623</v>
      </c>
      <c r="I271" s="28" t="b" cm="1">
        <f t="array" ref="I271">SUMPRODUCT(--(D271=Assumptions!$A$4:$A$12))&gt;0</f>
        <v>0</v>
      </c>
    </row>
    <row r="272" spans="1:9" x14ac:dyDescent="0.2">
      <c r="A272" s="28" t="s">
        <v>347</v>
      </c>
      <c r="B272" s="28" t="s">
        <v>1716</v>
      </c>
      <c r="C272" s="28" t="s">
        <v>547</v>
      </c>
      <c r="D272" s="28" t="s">
        <v>1356</v>
      </c>
      <c r="E272" s="28" t="s">
        <v>3022</v>
      </c>
      <c r="F272" s="28" t="s">
        <v>2290</v>
      </c>
      <c r="G272" s="28" t="s">
        <v>5</v>
      </c>
      <c r="H272" s="28" t="s">
        <v>623</v>
      </c>
      <c r="I272" s="28" t="b" cm="1">
        <f t="array" ref="I272">SUMPRODUCT(--(D272=Assumptions!$A$4:$A$12))&gt;0</f>
        <v>0</v>
      </c>
    </row>
    <row r="273" spans="1:9" x14ac:dyDescent="0.2">
      <c r="A273" s="28" t="s">
        <v>347</v>
      </c>
      <c r="B273" s="28" t="s">
        <v>1716</v>
      </c>
      <c r="C273" s="28" t="s">
        <v>547</v>
      </c>
      <c r="D273" s="28" t="s">
        <v>1356</v>
      </c>
      <c r="E273" s="28" t="s">
        <v>350</v>
      </c>
      <c r="F273" s="28" t="s">
        <v>351</v>
      </c>
      <c r="G273" s="28" t="s">
        <v>5</v>
      </c>
      <c r="H273" s="28" t="s">
        <v>623</v>
      </c>
      <c r="I273" s="28" t="b" cm="1">
        <f t="array" ref="I273">SUMPRODUCT(--(D273=Assumptions!$A$4:$A$12))&gt;0</f>
        <v>0</v>
      </c>
    </row>
    <row r="274" spans="1:9" x14ac:dyDescent="0.2">
      <c r="A274" s="28" t="s">
        <v>347</v>
      </c>
      <c r="B274" s="28" t="s">
        <v>3023</v>
      </c>
      <c r="C274" s="28" t="s">
        <v>347</v>
      </c>
      <c r="D274" s="28" t="s">
        <v>1356</v>
      </c>
      <c r="E274" s="28" t="s">
        <v>3024</v>
      </c>
      <c r="F274" s="28" t="s">
        <v>3025</v>
      </c>
      <c r="G274" s="28" t="s">
        <v>15</v>
      </c>
      <c r="H274" s="28" t="s">
        <v>623</v>
      </c>
      <c r="I274" s="28" t="b" cm="1">
        <f t="array" ref="I274">SUMPRODUCT(--(D274=Assumptions!$A$4:$A$12))&gt;0</f>
        <v>0</v>
      </c>
    </row>
    <row r="275" spans="1:9" x14ac:dyDescent="0.2">
      <c r="A275" s="28" t="s">
        <v>347</v>
      </c>
      <c r="B275" s="28" t="s">
        <v>2509</v>
      </c>
      <c r="C275" s="28" t="s">
        <v>347</v>
      </c>
      <c r="D275" s="28" t="s">
        <v>1356</v>
      </c>
      <c r="E275" s="28" t="s">
        <v>1632</v>
      </c>
      <c r="F275" s="28" t="s">
        <v>1633</v>
      </c>
      <c r="G275" s="28" t="s">
        <v>5</v>
      </c>
      <c r="H275" s="28" t="s">
        <v>623</v>
      </c>
      <c r="I275" s="28" t="b" cm="1">
        <f t="array" ref="I275">SUMPRODUCT(--(D275=Assumptions!$A$4:$A$12))&gt;0</f>
        <v>0</v>
      </c>
    </row>
    <row r="276" spans="1:9" x14ac:dyDescent="0.2">
      <c r="A276" s="28" t="s">
        <v>347</v>
      </c>
      <c r="B276" s="28" t="s">
        <v>3026</v>
      </c>
      <c r="C276" s="28" t="s">
        <v>347</v>
      </c>
      <c r="D276" s="28" t="s">
        <v>1193</v>
      </c>
      <c r="E276" s="28" t="s">
        <v>36</v>
      </c>
      <c r="F276" s="28" t="s">
        <v>37</v>
      </c>
      <c r="G276" s="28" t="s">
        <v>617</v>
      </c>
      <c r="H276" s="28" t="s">
        <v>623</v>
      </c>
      <c r="I276" s="28" t="b" cm="1">
        <f t="array" ref="I276">SUMPRODUCT(--(D276=Assumptions!$A$4:$A$12))&gt;0</f>
        <v>1</v>
      </c>
    </row>
    <row r="277" spans="1:9" x14ac:dyDescent="0.2">
      <c r="A277" s="28" t="s">
        <v>347</v>
      </c>
      <c r="B277" s="28" t="s">
        <v>3027</v>
      </c>
      <c r="C277" s="28" t="s">
        <v>347</v>
      </c>
      <c r="D277" s="28" t="s">
        <v>1193</v>
      </c>
      <c r="E277" s="28" t="s">
        <v>3028</v>
      </c>
      <c r="F277" s="28" t="s">
        <v>3029</v>
      </c>
      <c r="G277" s="28" t="s">
        <v>15</v>
      </c>
      <c r="H277" s="28" t="s">
        <v>623</v>
      </c>
      <c r="I277" s="28" t="b" cm="1">
        <f t="array" ref="I277">SUMPRODUCT(--(D277=Assumptions!$A$4:$A$12))&gt;0</f>
        <v>1</v>
      </c>
    </row>
    <row r="278" spans="1:9" x14ac:dyDescent="0.2">
      <c r="A278" s="28" t="s">
        <v>347</v>
      </c>
      <c r="B278" s="28" t="s">
        <v>3030</v>
      </c>
      <c r="C278" s="28" t="s">
        <v>347</v>
      </c>
      <c r="D278" s="28" t="s">
        <v>1193</v>
      </c>
      <c r="E278" s="28" t="s">
        <v>3031</v>
      </c>
      <c r="F278" s="28" t="s">
        <v>3032</v>
      </c>
      <c r="G278" s="28" t="s">
        <v>5</v>
      </c>
      <c r="H278" s="28" t="s">
        <v>623</v>
      </c>
      <c r="I278" s="28" t="b" cm="1">
        <f t="array" ref="I278">SUMPRODUCT(--(D278=Assumptions!$A$4:$A$12))&gt;0</f>
        <v>1</v>
      </c>
    </row>
    <row r="279" spans="1:9" x14ac:dyDescent="0.2">
      <c r="A279" s="28" t="s">
        <v>347</v>
      </c>
      <c r="B279" s="28" t="s">
        <v>3033</v>
      </c>
      <c r="C279" s="28" t="s">
        <v>347</v>
      </c>
      <c r="D279" s="28" t="s">
        <v>1193</v>
      </c>
      <c r="E279" s="28" t="s">
        <v>2137</v>
      </c>
      <c r="F279" s="28" t="s">
        <v>2138</v>
      </c>
      <c r="G279" s="28" t="s">
        <v>15</v>
      </c>
      <c r="H279" s="28" t="s">
        <v>623</v>
      </c>
      <c r="I279" s="28" t="b" cm="1">
        <f t="array" ref="I279">SUMPRODUCT(--(D279=Assumptions!$A$4:$A$12))&gt;0</f>
        <v>1</v>
      </c>
    </row>
    <row r="280" spans="1:9" x14ac:dyDescent="0.2">
      <c r="A280" s="28" t="s">
        <v>347</v>
      </c>
      <c r="B280" s="28" t="s">
        <v>1748</v>
      </c>
      <c r="C280" s="28" t="s">
        <v>347</v>
      </c>
      <c r="D280" s="28" t="s">
        <v>1193</v>
      </c>
      <c r="E280" s="28" t="s">
        <v>1334</v>
      </c>
      <c r="F280" s="28" t="s">
        <v>1335</v>
      </c>
      <c r="G280" s="28" t="s">
        <v>5</v>
      </c>
      <c r="H280" s="28" t="s">
        <v>623</v>
      </c>
      <c r="I280" s="28" t="b" cm="1">
        <f t="array" ref="I280">SUMPRODUCT(--(D280=Assumptions!$A$4:$A$12))&gt;0</f>
        <v>1</v>
      </c>
    </row>
    <row r="281" spans="1:9" x14ac:dyDescent="0.2">
      <c r="A281" s="28" t="s">
        <v>347</v>
      </c>
      <c r="B281" s="28" t="s">
        <v>3019</v>
      </c>
      <c r="C281" s="28" t="s">
        <v>347</v>
      </c>
      <c r="D281" s="28" t="s">
        <v>1193</v>
      </c>
      <c r="E281" s="28" t="s">
        <v>10</v>
      </c>
      <c r="F281" s="28" t="s">
        <v>11</v>
      </c>
      <c r="G281" s="28" t="s">
        <v>15</v>
      </c>
      <c r="H281" s="28" t="s">
        <v>623</v>
      </c>
      <c r="I281" s="28" t="b" cm="1">
        <f t="array" ref="I281">SUMPRODUCT(--(D281=Assumptions!$A$4:$A$12))&gt;0</f>
        <v>1</v>
      </c>
    </row>
    <row r="282" spans="1:9" x14ac:dyDescent="0.2">
      <c r="A282" s="28" t="s">
        <v>347</v>
      </c>
      <c r="B282" s="28" t="s">
        <v>3034</v>
      </c>
      <c r="C282" s="28" t="s">
        <v>347</v>
      </c>
      <c r="D282" s="28" t="s">
        <v>1193</v>
      </c>
      <c r="E282" s="28" t="s">
        <v>406</v>
      </c>
      <c r="F282" s="28" t="s">
        <v>407</v>
      </c>
      <c r="G282" s="28" t="s">
        <v>5</v>
      </c>
      <c r="H282" s="28" t="s">
        <v>623</v>
      </c>
      <c r="I282" s="28" t="b" cm="1">
        <f t="array" ref="I282">SUMPRODUCT(--(D282=Assumptions!$A$4:$A$12))&gt;0</f>
        <v>1</v>
      </c>
    </row>
    <row r="283" spans="1:9" x14ac:dyDescent="0.2">
      <c r="A283" s="28" t="s">
        <v>347</v>
      </c>
      <c r="B283" s="28" t="s">
        <v>2508</v>
      </c>
      <c r="C283" s="28" t="s">
        <v>347</v>
      </c>
      <c r="D283" s="28" t="s">
        <v>1193</v>
      </c>
      <c r="E283" s="28" t="s">
        <v>1247</v>
      </c>
      <c r="F283" s="28" t="s">
        <v>1248</v>
      </c>
      <c r="G283" s="28" t="s">
        <v>5</v>
      </c>
      <c r="H283" s="28" t="s">
        <v>623</v>
      </c>
      <c r="I283" s="28" t="b" cm="1">
        <f t="array" ref="I283">SUMPRODUCT(--(D283=Assumptions!$A$4:$A$12))&gt;0</f>
        <v>1</v>
      </c>
    </row>
    <row r="284" spans="1:9" x14ac:dyDescent="0.2">
      <c r="A284" s="28" t="s">
        <v>347</v>
      </c>
      <c r="B284" s="28" t="s">
        <v>3035</v>
      </c>
      <c r="C284" s="28" t="s">
        <v>347</v>
      </c>
      <c r="D284" s="28" t="s">
        <v>1193</v>
      </c>
      <c r="E284" s="28" t="s">
        <v>10</v>
      </c>
      <c r="F284" s="28" t="s">
        <v>11</v>
      </c>
      <c r="G284" s="28" t="s">
        <v>15</v>
      </c>
      <c r="H284" s="28" t="s">
        <v>623</v>
      </c>
      <c r="I284" s="28" t="b" cm="1">
        <f t="array" ref="I284">SUMPRODUCT(--(D284=Assumptions!$A$4:$A$12))&gt;0</f>
        <v>1</v>
      </c>
    </row>
    <row r="285" spans="1:9" x14ac:dyDescent="0.2">
      <c r="A285" s="28" t="s">
        <v>347</v>
      </c>
      <c r="B285" s="28" t="s">
        <v>1026</v>
      </c>
      <c r="C285" s="28" t="s">
        <v>347</v>
      </c>
      <c r="D285" s="28" t="s">
        <v>1193</v>
      </c>
      <c r="E285" s="28" t="s">
        <v>1027</v>
      </c>
      <c r="F285" s="28" t="s">
        <v>1028</v>
      </c>
      <c r="G285" s="28" t="s">
        <v>15</v>
      </c>
      <c r="H285" s="28" t="s">
        <v>623</v>
      </c>
      <c r="I285" s="28" t="b" cm="1">
        <f t="array" ref="I285">SUMPRODUCT(--(D285=Assumptions!$A$4:$A$12))&gt;0</f>
        <v>1</v>
      </c>
    </row>
    <row r="286" spans="1:9" x14ac:dyDescent="0.2">
      <c r="A286" s="28" t="s">
        <v>1171</v>
      </c>
      <c r="B286" s="28" t="s">
        <v>360</v>
      </c>
      <c r="C286" s="28" t="s">
        <v>347</v>
      </c>
      <c r="D286" s="28" t="s">
        <v>654</v>
      </c>
      <c r="E286" s="28" t="s">
        <v>82</v>
      </c>
      <c r="F286" s="28" t="s">
        <v>83</v>
      </c>
      <c r="G286" s="28" t="s">
        <v>622</v>
      </c>
      <c r="H286" s="28" t="s">
        <v>623</v>
      </c>
      <c r="I286" s="28" t="b" cm="1">
        <f t="array" ref="I286">SUMPRODUCT(--(D286=Assumptions!$A$4:$A$12))&gt;0</f>
        <v>1</v>
      </c>
    </row>
    <row r="287" spans="1:9" x14ac:dyDescent="0.2">
      <c r="A287" s="28" t="s">
        <v>3392</v>
      </c>
      <c r="B287" s="28" t="s">
        <v>3036</v>
      </c>
      <c r="C287" s="28" t="s">
        <v>347</v>
      </c>
      <c r="D287" s="28" t="s">
        <v>2175</v>
      </c>
      <c r="E287" s="28" t="s">
        <v>1186</v>
      </c>
      <c r="F287" s="28" t="s">
        <v>1187</v>
      </c>
      <c r="G287" s="28" t="s">
        <v>622</v>
      </c>
      <c r="H287" s="28" t="s">
        <v>623</v>
      </c>
      <c r="I287" s="28" t="b" cm="1">
        <f t="array" ref="I287">SUMPRODUCT(--(D287=Assumptions!$A$4:$A$12))&gt;0</f>
        <v>0</v>
      </c>
    </row>
    <row r="288" spans="1:9" x14ac:dyDescent="0.2">
      <c r="A288" s="28" t="s">
        <v>3037</v>
      </c>
      <c r="B288" s="28" t="s">
        <v>3038</v>
      </c>
      <c r="C288" s="28" t="s">
        <v>347</v>
      </c>
      <c r="D288" s="28" t="s">
        <v>2175</v>
      </c>
      <c r="E288" s="28" t="s">
        <v>98</v>
      </c>
      <c r="F288" s="28" t="s">
        <v>99</v>
      </c>
      <c r="G288" s="28" t="s">
        <v>622</v>
      </c>
      <c r="H288" s="28" t="s">
        <v>623</v>
      </c>
      <c r="I288" s="28" t="b" cm="1">
        <f t="array" ref="I288">SUMPRODUCT(--(D288=Assumptions!$A$4:$A$12))&gt;0</f>
        <v>0</v>
      </c>
    </row>
    <row r="289" spans="1:9" x14ac:dyDescent="0.2">
      <c r="A289" s="28" t="s">
        <v>3015</v>
      </c>
      <c r="B289" s="28" t="s">
        <v>3039</v>
      </c>
      <c r="C289" s="28" t="s">
        <v>347</v>
      </c>
      <c r="D289" s="28" t="s">
        <v>2175</v>
      </c>
      <c r="E289" s="28" t="s">
        <v>471</v>
      </c>
      <c r="F289" s="28" t="s">
        <v>472</v>
      </c>
      <c r="G289" s="28" t="s">
        <v>622</v>
      </c>
      <c r="H289" s="28" t="s">
        <v>623</v>
      </c>
      <c r="I289" s="28" t="b" cm="1">
        <f t="array" ref="I289">SUMPRODUCT(--(D289=Assumptions!$A$4:$A$12))&gt;0</f>
        <v>0</v>
      </c>
    </row>
    <row r="290" spans="1:9" x14ac:dyDescent="0.2">
      <c r="A290" s="28" t="s">
        <v>2204</v>
      </c>
      <c r="B290" s="28" t="s">
        <v>3040</v>
      </c>
      <c r="C290" s="28" t="s">
        <v>347</v>
      </c>
      <c r="D290" s="28" t="s">
        <v>2175</v>
      </c>
      <c r="E290" s="28" t="s">
        <v>3041</v>
      </c>
      <c r="F290" s="28" t="s">
        <v>3042</v>
      </c>
      <c r="G290" s="28" t="s">
        <v>622</v>
      </c>
      <c r="H290" s="28" t="s">
        <v>623</v>
      </c>
      <c r="I290" s="28" t="b" cm="1">
        <f t="array" ref="I290">SUMPRODUCT(--(D290=Assumptions!$A$4:$A$12))&gt;0</f>
        <v>0</v>
      </c>
    </row>
    <row r="291" spans="1:9" x14ac:dyDescent="0.2">
      <c r="A291" s="28" t="s">
        <v>3043</v>
      </c>
      <c r="B291" s="28" t="s">
        <v>3044</v>
      </c>
      <c r="C291" s="28" t="s">
        <v>347</v>
      </c>
      <c r="D291" s="28" t="s">
        <v>2175</v>
      </c>
      <c r="E291" s="28" t="s">
        <v>1414</v>
      </c>
      <c r="F291" s="28" t="s">
        <v>1415</v>
      </c>
      <c r="G291" s="28" t="s">
        <v>622</v>
      </c>
      <c r="H291" s="28" t="s">
        <v>623</v>
      </c>
      <c r="I291" s="28" t="b" cm="1">
        <f t="array" ref="I291">SUMPRODUCT(--(D291=Assumptions!$A$4:$A$12))&gt;0</f>
        <v>0</v>
      </c>
    </row>
    <row r="292" spans="1:9" x14ac:dyDescent="0.2">
      <c r="A292" s="28" t="s">
        <v>363</v>
      </c>
      <c r="B292" s="28" t="s">
        <v>3045</v>
      </c>
      <c r="C292" s="28" t="s">
        <v>363</v>
      </c>
      <c r="D292" s="28" t="s">
        <v>1356</v>
      </c>
      <c r="E292" s="28" t="s">
        <v>201</v>
      </c>
      <c r="F292" s="28" t="s">
        <v>202</v>
      </c>
      <c r="G292" s="28" t="s">
        <v>5</v>
      </c>
      <c r="H292" s="28" t="s">
        <v>623</v>
      </c>
      <c r="I292" s="28" t="b" cm="1">
        <f t="array" ref="I292">SUMPRODUCT(--(D292=Assumptions!$A$4:$A$12))&gt;0</f>
        <v>0</v>
      </c>
    </row>
    <row r="293" spans="1:9" x14ac:dyDescent="0.2">
      <c r="A293" s="28" t="s">
        <v>363</v>
      </c>
      <c r="B293" s="28" t="s">
        <v>1836</v>
      </c>
      <c r="C293" s="28" t="s">
        <v>363</v>
      </c>
      <c r="D293" s="28" t="s">
        <v>1356</v>
      </c>
      <c r="E293" s="28" t="s">
        <v>2548</v>
      </c>
      <c r="F293" s="28" t="s">
        <v>2549</v>
      </c>
      <c r="G293" s="28" t="s">
        <v>5</v>
      </c>
      <c r="H293" s="28" t="s">
        <v>623</v>
      </c>
      <c r="I293" s="28" t="b" cm="1">
        <f t="array" ref="I293">SUMPRODUCT(--(D293=Assumptions!$A$4:$A$12))&gt;0</f>
        <v>0</v>
      </c>
    </row>
    <row r="294" spans="1:9" x14ac:dyDescent="0.2">
      <c r="A294" s="28" t="s">
        <v>363</v>
      </c>
      <c r="B294" s="28" t="s">
        <v>3046</v>
      </c>
      <c r="C294" s="28" t="s">
        <v>363</v>
      </c>
      <c r="D294" s="28" t="s">
        <v>1356</v>
      </c>
      <c r="E294" s="28" t="s">
        <v>1560</v>
      </c>
      <c r="F294" s="28" t="s">
        <v>1561</v>
      </c>
      <c r="G294" s="28" t="s">
        <v>15</v>
      </c>
      <c r="H294" s="28" t="s">
        <v>623</v>
      </c>
      <c r="I294" s="28" t="b" cm="1">
        <f t="array" ref="I294">SUMPRODUCT(--(D294=Assumptions!$A$4:$A$12))&gt;0</f>
        <v>0</v>
      </c>
    </row>
    <row r="295" spans="1:9" x14ac:dyDescent="0.2">
      <c r="A295" s="28" t="s">
        <v>363</v>
      </c>
      <c r="B295" s="28" t="s">
        <v>1822</v>
      </c>
      <c r="C295" s="28" t="s">
        <v>363</v>
      </c>
      <c r="D295" s="28" t="s">
        <v>1356</v>
      </c>
      <c r="E295" s="28" t="s">
        <v>384</v>
      </c>
      <c r="F295" s="28" t="s">
        <v>385</v>
      </c>
      <c r="G295" s="28" t="s">
        <v>5</v>
      </c>
      <c r="H295" s="28" t="s">
        <v>623</v>
      </c>
      <c r="I295" s="28" t="b" cm="1">
        <f t="array" ref="I295">SUMPRODUCT(--(D295=Assumptions!$A$4:$A$12))&gt;0</f>
        <v>0</v>
      </c>
    </row>
    <row r="296" spans="1:9" x14ac:dyDescent="0.2">
      <c r="A296" s="28" t="s">
        <v>363</v>
      </c>
      <c r="B296" s="28" t="s">
        <v>2547</v>
      </c>
      <c r="C296" s="28" t="s">
        <v>363</v>
      </c>
      <c r="D296" s="28" t="s">
        <v>1356</v>
      </c>
      <c r="E296" s="28" t="s">
        <v>1800</v>
      </c>
      <c r="F296" s="28" t="s">
        <v>1801</v>
      </c>
      <c r="G296" s="28" t="s">
        <v>5</v>
      </c>
      <c r="H296" s="28" t="s">
        <v>623</v>
      </c>
      <c r="I296" s="28" t="b" cm="1">
        <f t="array" ref="I296">SUMPRODUCT(--(D296=Assumptions!$A$4:$A$12))&gt;0</f>
        <v>0</v>
      </c>
    </row>
    <row r="297" spans="1:9" x14ac:dyDescent="0.2">
      <c r="A297" s="28" t="s">
        <v>363</v>
      </c>
      <c r="B297" s="28" t="s">
        <v>2542</v>
      </c>
      <c r="C297" s="28" t="s">
        <v>363</v>
      </c>
      <c r="D297" s="28" t="s">
        <v>1356</v>
      </c>
      <c r="E297" s="28" t="s">
        <v>2057</v>
      </c>
      <c r="F297" s="28" t="s">
        <v>1789</v>
      </c>
      <c r="G297" s="28" t="s">
        <v>5</v>
      </c>
      <c r="H297" s="28" t="s">
        <v>623</v>
      </c>
      <c r="I297" s="28" t="b" cm="1">
        <f t="array" ref="I297">SUMPRODUCT(--(D297=Assumptions!$A$4:$A$12))&gt;0</f>
        <v>0</v>
      </c>
    </row>
    <row r="298" spans="1:9" x14ac:dyDescent="0.2">
      <c r="A298" s="28" t="s">
        <v>363</v>
      </c>
      <c r="B298" s="28" t="s">
        <v>588</v>
      </c>
      <c r="C298" s="28" t="s">
        <v>363</v>
      </c>
      <c r="D298" s="28" t="s">
        <v>1356</v>
      </c>
      <c r="E298" s="28" t="s">
        <v>1800</v>
      </c>
      <c r="F298" s="28" t="s">
        <v>1801</v>
      </c>
      <c r="G298" s="28" t="s">
        <v>5</v>
      </c>
      <c r="H298" s="28" t="s">
        <v>623</v>
      </c>
      <c r="I298" s="28" t="b" cm="1">
        <f t="array" ref="I298">SUMPRODUCT(--(D298=Assumptions!$A$4:$A$12))&gt;0</f>
        <v>0</v>
      </c>
    </row>
    <row r="299" spans="1:9" x14ac:dyDescent="0.2">
      <c r="A299" s="28" t="s">
        <v>363</v>
      </c>
      <c r="B299" s="28" t="s">
        <v>2546</v>
      </c>
      <c r="C299" s="28" t="s">
        <v>363</v>
      </c>
      <c r="D299" s="28" t="s">
        <v>1356</v>
      </c>
      <c r="E299" s="28" t="s">
        <v>1731</v>
      </c>
      <c r="F299" s="28" t="s">
        <v>1732</v>
      </c>
      <c r="G299" s="28" t="s">
        <v>5</v>
      </c>
      <c r="H299" s="28" t="s">
        <v>623</v>
      </c>
      <c r="I299" s="28" t="b" cm="1">
        <f t="array" ref="I299">SUMPRODUCT(--(D299=Assumptions!$A$4:$A$12))&gt;0</f>
        <v>0</v>
      </c>
    </row>
    <row r="300" spans="1:9" x14ac:dyDescent="0.2">
      <c r="A300" s="28" t="s">
        <v>363</v>
      </c>
      <c r="B300" s="28" t="s">
        <v>1838</v>
      </c>
      <c r="C300" s="28" t="s">
        <v>363</v>
      </c>
      <c r="D300" s="28" t="s">
        <v>1356</v>
      </c>
      <c r="E300" s="28" t="s">
        <v>2544</v>
      </c>
      <c r="F300" s="28" t="s">
        <v>2545</v>
      </c>
      <c r="G300" s="28" t="s">
        <v>5</v>
      </c>
      <c r="H300" s="28" t="s">
        <v>623</v>
      </c>
      <c r="I300" s="28" t="b" cm="1">
        <f t="array" ref="I300">SUMPRODUCT(--(D300=Assumptions!$A$4:$A$12))&gt;0</f>
        <v>0</v>
      </c>
    </row>
    <row r="301" spans="1:9" x14ac:dyDescent="0.2">
      <c r="A301" s="28" t="s">
        <v>363</v>
      </c>
      <c r="B301" s="28" t="s">
        <v>1806</v>
      </c>
      <c r="C301" s="28" t="s">
        <v>363</v>
      </c>
      <c r="D301" s="28" t="s">
        <v>1356</v>
      </c>
      <c r="E301" s="28" t="s">
        <v>1807</v>
      </c>
      <c r="F301" s="28" t="s">
        <v>1808</v>
      </c>
      <c r="G301" s="28" t="s">
        <v>5</v>
      </c>
      <c r="H301" s="28" t="s">
        <v>623</v>
      </c>
      <c r="I301" s="28" t="b" cm="1">
        <f t="array" ref="I301">SUMPRODUCT(--(D301=Assumptions!$A$4:$A$12))&gt;0</f>
        <v>0</v>
      </c>
    </row>
    <row r="302" spans="1:9" x14ac:dyDescent="0.2">
      <c r="A302" s="28" t="s">
        <v>363</v>
      </c>
      <c r="B302" s="28" t="s">
        <v>2537</v>
      </c>
      <c r="C302" s="28" t="s">
        <v>363</v>
      </c>
      <c r="D302" s="28" t="s">
        <v>1356</v>
      </c>
      <c r="E302" s="28" t="s">
        <v>2538</v>
      </c>
      <c r="F302" s="28" t="s">
        <v>2539</v>
      </c>
      <c r="G302" s="28" t="s">
        <v>5</v>
      </c>
      <c r="H302" s="28" t="s">
        <v>623</v>
      </c>
      <c r="I302" s="28" t="b" cm="1">
        <f t="array" ref="I302">SUMPRODUCT(--(D302=Assumptions!$A$4:$A$12))&gt;0</f>
        <v>0</v>
      </c>
    </row>
    <row r="303" spans="1:9" x14ac:dyDescent="0.2">
      <c r="A303" s="28" t="s">
        <v>363</v>
      </c>
      <c r="B303" s="28" t="s">
        <v>2554</v>
      </c>
      <c r="C303" s="28" t="s">
        <v>3047</v>
      </c>
      <c r="D303" s="28" t="s">
        <v>1356</v>
      </c>
      <c r="E303" s="28" t="s">
        <v>2555</v>
      </c>
      <c r="F303" s="28" t="s">
        <v>2556</v>
      </c>
      <c r="G303" s="28" t="s">
        <v>5</v>
      </c>
      <c r="H303" s="28" t="s">
        <v>623</v>
      </c>
      <c r="I303" s="28" t="b" cm="1">
        <f t="array" ref="I303">SUMPRODUCT(--(D303=Assumptions!$A$4:$A$12))&gt;0</f>
        <v>0</v>
      </c>
    </row>
    <row r="304" spans="1:9" x14ac:dyDescent="0.2">
      <c r="A304" s="28" t="s">
        <v>363</v>
      </c>
      <c r="B304" s="28" t="s">
        <v>1772</v>
      </c>
      <c r="C304" s="28" t="s">
        <v>363</v>
      </c>
      <c r="D304" s="28" t="s">
        <v>1356</v>
      </c>
      <c r="E304" s="28" t="s">
        <v>3048</v>
      </c>
      <c r="F304" s="28" t="s">
        <v>3049</v>
      </c>
      <c r="G304" s="28" t="s">
        <v>5</v>
      </c>
      <c r="H304" s="28" t="s">
        <v>623</v>
      </c>
      <c r="I304" s="28" t="b" cm="1">
        <f t="array" ref="I304">SUMPRODUCT(--(D304=Assumptions!$A$4:$A$12))&gt;0</f>
        <v>0</v>
      </c>
    </row>
    <row r="305" spans="1:9" x14ac:dyDescent="0.2">
      <c r="A305" s="28" t="s">
        <v>363</v>
      </c>
      <c r="B305" s="28" t="s">
        <v>2554</v>
      </c>
      <c r="C305" s="28" t="s">
        <v>363</v>
      </c>
      <c r="D305" s="28" t="s">
        <v>1356</v>
      </c>
      <c r="E305" s="28" t="s">
        <v>2555</v>
      </c>
      <c r="F305" s="28" t="s">
        <v>2556</v>
      </c>
      <c r="G305" s="28" t="s">
        <v>5</v>
      </c>
      <c r="H305" s="28" t="s">
        <v>623</v>
      </c>
      <c r="I305" s="28" t="b" cm="1">
        <f t="array" ref="I305">SUMPRODUCT(--(D305=Assumptions!$A$4:$A$12))&gt;0</f>
        <v>0</v>
      </c>
    </row>
    <row r="306" spans="1:9" x14ac:dyDescent="0.2">
      <c r="A306" s="28" t="s">
        <v>363</v>
      </c>
      <c r="B306" s="28" t="s">
        <v>3050</v>
      </c>
      <c r="C306" s="28" t="s">
        <v>363</v>
      </c>
      <c r="D306" s="28" t="s">
        <v>1356</v>
      </c>
      <c r="E306" s="28" t="s">
        <v>3051</v>
      </c>
      <c r="F306" s="28" t="s">
        <v>2705</v>
      </c>
      <c r="G306" s="28" t="s">
        <v>5</v>
      </c>
      <c r="H306" s="28" t="s">
        <v>623</v>
      </c>
      <c r="I306" s="28" t="b" cm="1">
        <f t="array" ref="I306">SUMPRODUCT(--(D306=Assumptions!$A$4:$A$12))&gt;0</f>
        <v>0</v>
      </c>
    </row>
    <row r="307" spans="1:9" x14ac:dyDescent="0.2">
      <c r="A307" s="28" t="s">
        <v>363</v>
      </c>
      <c r="B307" s="28" t="s">
        <v>3052</v>
      </c>
      <c r="C307" s="28" t="s">
        <v>363</v>
      </c>
      <c r="D307" s="28" t="s">
        <v>1193</v>
      </c>
      <c r="E307" s="28" t="s">
        <v>10</v>
      </c>
      <c r="F307" s="28" t="s">
        <v>11</v>
      </c>
      <c r="G307" s="28" t="s">
        <v>5</v>
      </c>
      <c r="H307" s="28" t="s">
        <v>623</v>
      </c>
      <c r="I307" s="28" t="b" cm="1">
        <f t="array" ref="I307">SUMPRODUCT(--(D307=Assumptions!$A$4:$A$12))&gt;0</f>
        <v>1</v>
      </c>
    </row>
    <row r="308" spans="1:9" x14ac:dyDescent="0.2">
      <c r="A308" s="28" t="s">
        <v>363</v>
      </c>
      <c r="B308" s="28" t="s">
        <v>3053</v>
      </c>
      <c r="C308" s="28" t="s">
        <v>363</v>
      </c>
      <c r="D308" s="28" t="s">
        <v>1193</v>
      </c>
      <c r="E308" s="28" t="s">
        <v>3054</v>
      </c>
      <c r="F308" s="28" t="s">
        <v>3055</v>
      </c>
      <c r="G308" s="28" t="s">
        <v>5</v>
      </c>
      <c r="H308" s="28" t="s">
        <v>623</v>
      </c>
      <c r="I308" s="28" t="b" cm="1">
        <f t="array" ref="I308">SUMPRODUCT(--(D308=Assumptions!$A$4:$A$12))&gt;0</f>
        <v>1</v>
      </c>
    </row>
    <row r="309" spans="1:9" x14ac:dyDescent="0.2">
      <c r="A309" s="28" t="s">
        <v>363</v>
      </c>
      <c r="B309" s="28" t="s">
        <v>3056</v>
      </c>
      <c r="C309" s="28" t="s">
        <v>363</v>
      </c>
      <c r="D309" s="28" t="s">
        <v>1193</v>
      </c>
      <c r="E309" s="28" t="s">
        <v>10</v>
      </c>
      <c r="F309" s="28" t="s">
        <v>11</v>
      </c>
      <c r="G309" s="28" t="s">
        <v>5</v>
      </c>
      <c r="H309" s="28" t="s">
        <v>623</v>
      </c>
      <c r="I309" s="28" t="b" cm="1">
        <f t="array" ref="I309">SUMPRODUCT(--(D309=Assumptions!$A$4:$A$12))&gt;0</f>
        <v>1</v>
      </c>
    </row>
    <row r="310" spans="1:9" x14ac:dyDescent="0.2">
      <c r="A310" s="28" t="s">
        <v>363</v>
      </c>
      <c r="B310" s="28" t="s">
        <v>3057</v>
      </c>
      <c r="C310" s="28" t="s">
        <v>363</v>
      </c>
      <c r="D310" s="28" t="s">
        <v>1193</v>
      </c>
      <c r="E310" s="28" t="s">
        <v>3058</v>
      </c>
      <c r="F310" s="28" t="s">
        <v>3059</v>
      </c>
      <c r="G310" s="28" t="s">
        <v>5</v>
      </c>
      <c r="H310" s="28" t="s">
        <v>623</v>
      </c>
      <c r="I310" s="28" t="b" cm="1">
        <f t="array" ref="I310">SUMPRODUCT(--(D310=Assumptions!$A$4:$A$12))&gt;0</f>
        <v>1</v>
      </c>
    </row>
    <row r="311" spans="1:9" x14ac:dyDescent="0.2">
      <c r="A311" s="28" t="s">
        <v>363</v>
      </c>
      <c r="B311" s="28" t="s">
        <v>3057</v>
      </c>
      <c r="C311" s="28" t="s">
        <v>363</v>
      </c>
      <c r="D311" s="28" t="s">
        <v>1193</v>
      </c>
      <c r="E311" s="28" t="s">
        <v>361</v>
      </c>
      <c r="F311" s="28" t="s">
        <v>362</v>
      </c>
      <c r="G311" s="28" t="s">
        <v>5</v>
      </c>
      <c r="H311" s="28" t="s">
        <v>647</v>
      </c>
      <c r="I311" s="28" t="b" cm="1">
        <f t="array" ref="I311">SUMPRODUCT(--(D311=Assumptions!$A$4:$A$12))&gt;0</f>
        <v>1</v>
      </c>
    </row>
    <row r="312" spans="1:9" x14ac:dyDescent="0.2">
      <c r="A312" s="28" t="s">
        <v>363</v>
      </c>
      <c r="B312" s="28" t="s">
        <v>1835</v>
      </c>
      <c r="C312" s="28" t="s">
        <v>363</v>
      </c>
      <c r="D312" s="28" t="s">
        <v>1356</v>
      </c>
      <c r="E312" s="28" t="s">
        <v>2353</v>
      </c>
      <c r="F312" s="28" t="s">
        <v>1818</v>
      </c>
      <c r="G312" s="28" t="s">
        <v>5</v>
      </c>
      <c r="H312" s="28" t="s">
        <v>623</v>
      </c>
      <c r="I312" s="28" t="b" cm="1">
        <f t="array" ref="I312">SUMPRODUCT(--(D312=Assumptions!$A$4:$A$12))&gt;0</f>
        <v>0</v>
      </c>
    </row>
    <row r="313" spans="1:9" x14ac:dyDescent="0.2">
      <c r="A313" s="28" t="s">
        <v>363</v>
      </c>
      <c r="B313" s="28" t="s">
        <v>3060</v>
      </c>
      <c r="C313" s="28" t="s">
        <v>363</v>
      </c>
      <c r="D313" s="28" t="s">
        <v>1356</v>
      </c>
      <c r="E313" s="28" t="s">
        <v>2254</v>
      </c>
      <c r="F313" s="28" t="s">
        <v>2255</v>
      </c>
      <c r="G313" s="28" t="s">
        <v>5</v>
      </c>
      <c r="H313" s="28" t="s">
        <v>623</v>
      </c>
      <c r="I313" s="28" t="b" cm="1">
        <f t="array" ref="I313">SUMPRODUCT(--(D313=Assumptions!$A$4:$A$12))&gt;0</f>
        <v>0</v>
      </c>
    </row>
    <row r="314" spans="1:9" x14ac:dyDescent="0.2">
      <c r="A314" s="28" t="s">
        <v>363</v>
      </c>
      <c r="B314" s="28" t="s">
        <v>3061</v>
      </c>
      <c r="C314" s="28" t="s">
        <v>363</v>
      </c>
      <c r="D314" s="28" t="s">
        <v>1356</v>
      </c>
      <c r="E314" s="28" t="s">
        <v>3048</v>
      </c>
      <c r="F314" s="28" t="s">
        <v>3049</v>
      </c>
      <c r="G314" s="28" t="s">
        <v>5</v>
      </c>
      <c r="H314" s="28" t="s">
        <v>623</v>
      </c>
      <c r="I314" s="28" t="b" cm="1">
        <f t="array" ref="I314">SUMPRODUCT(--(D314=Assumptions!$A$4:$A$12))&gt;0</f>
        <v>0</v>
      </c>
    </row>
    <row r="315" spans="1:9" x14ac:dyDescent="0.2">
      <c r="A315" s="28" t="s">
        <v>363</v>
      </c>
      <c r="B315" s="28" t="s">
        <v>3062</v>
      </c>
      <c r="C315" s="28" t="s">
        <v>363</v>
      </c>
      <c r="D315" s="28" t="s">
        <v>1356</v>
      </c>
      <c r="E315" s="28" t="s">
        <v>183</v>
      </c>
      <c r="F315" s="28" t="s">
        <v>184</v>
      </c>
      <c r="G315" s="28" t="s">
        <v>5</v>
      </c>
      <c r="H315" s="28" t="s">
        <v>623</v>
      </c>
      <c r="I315" s="28" t="b" cm="1">
        <f t="array" ref="I315">SUMPRODUCT(--(D315=Assumptions!$A$4:$A$12))&gt;0</f>
        <v>0</v>
      </c>
    </row>
    <row r="316" spans="1:9" x14ac:dyDescent="0.2">
      <c r="A316" s="28" t="s">
        <v>363</v>
      </c>
      <c r="B316" s="28" t="s">
        <v>1763</v>
      </c>
      <c r="C316" s="28" t="s">
        <v>363</v>
      </c>
      <c r="D316" s="28" t="s">
        <v>1356</v>
      </c>
      <c r="E316" s="28" t="s">
        <v>355</v>
      </c>
      <c r="F316" s="28" t="s">
        <v>356</v>
      </c>
      <c r="G316" s="28" t="s">
        <v>5</v>
      </c>
      <c r="H316" s="28" t="s">
        <v>623</v>
      </c>
      <c r="I316" s="28" t="b" cm="1">
        <f t="array" ref="I316">SUMPRODUCT(--(D316=Assumptions!$A$4:$A$12))&gt;0</f>
        <v>0</v>
      </c>
    </row>
    <row r="317" spans="1:9" x14ac:dyDescent="0.2">
      <c r="A317" s="28" t="s">
        <v>363</v>
      </c>
      <c r="B317" s="28" t="s">
        <v>3063</v>
      </c>
      <c r="C317" s="28" t="s">
        <v>363</v>
      </c>
      <c r="D317" s="28" t="s">
        <v>1356</v>
      </c>
      <c r="E317" s="28" t="s">
        <v>3064</v>
      </c>
      <c r="F317" s="28" t="s">
        <v>3065</v>
      </c>
      <c r="G317" s="28" t="s">
        <v>5</v>
      </c>
      <c r="H317" s="28" t="s">
        <v>623</v>
      </c>
      <c r="I317" s="28" t="b" cm="1">
        <f t="array" ref="I317">SUMPRODUCT(--(D317=Assumptions!$A$4:$A$12))&gt;0</f>
        <v>0</v>
      </c>
    </row>
    <row r="318" spans="1:9" x14ac:dyDescent="0.2">
      <c r="A318" s="28" t="s">
        <v>363</v>
      </c>
      <c r="B318" s="28" t="s">
        <v>1767</v>
      </c>
      <c r="C318" s="28" t="s">
        <v>363</v>
      </c>
      <c r="D318" s="28" t="s">
        <v>1356</v>
      </c>
      <c r="E318" s="28" t="s">
        <v>1454</v>
      </c>
      <c r="F318" s="28" t="s">
        <v>1455</v>
      </c>
      <c r="G318" s="28" t="s">
        <v>5</v>
      </c>
      <c r="H318" s="28" t="s">
        <v>623</v>
      </c>
      <c r="I318" s="28" t="b" cm="1">
        <f t="array" ref="I318">SUMPRODUCT(--(D318=Assumptions!$A$4:$A$12))&gt;0</f>
        <v>0</v>
      </c>
    </row>
    <row r="319" spans="1:9" x14ac:dyDescent="0.2">
      <c r="A319" s="28" t="s">
        <v>363</v>
      </c>
      <c r="B319" s="28" t="s">
        <v>372</v>
      </c>
      <c r="C319" s="28" t="s">
        <v>3066</v>
      </c>
      <c r="D319" s="28" t="s">
        <v>1356</v>
      </c>
      <c r="E319" s="28" t="s">
        <v>1029</v>
      </c>
      <c r="F319" s="28" t="s">
        <v>1030</v>
      </c>
      <c r="G319" s="28" t="s">
        <v>5</v>
      </c>
      <c r="H319" s="28" t="s">
        <v>623</v>
      </c>
      <c r="I319" s="28" t="b" cm="1">
        <f t="array" ref="I319">SUMPRODUCT(--(D319=Assumptions!$A$4:$A$12))&gt;0</f>
        <v>0</v>
      </c>
    </row>
    <row r="320" spans="1:9" x14ac:dyDescent="0.2">
      <c r="A320" s="28" t="s">
        <v>363</v>
      </c>
      <c r="B320" s="28" t="s">
        <v>372</v>
      </c>
      <c r="C320" s="28" t="s">
        <v>3066</v>
      </c>
      <c r="D320" s="28" t="s">
        <v>627</v>
      </c>
      <c r="E320" s="28" t="s">
        <v>1029</v>
      </c>
      <c r="F320" s="28" t="s">
        <v>1030</v>
      </c>
      <c r="G320" s="28" t="s">
        <v>5</v>
      </c>
      <c r="H320" s="28" t="s">
        <v>623</v>
      </c>
      <c r="I320" s="28" t="b" cm="1">
        <f t="array" ref="I320">SUMPRODUCT(--(D320=Assumptions!$A$4:$A$12))&gt;0</f>
        <v>1</v>
      </c>
    </row>
    <row r="321" spans="1:9" x14ac:dyDescent="0.2">
      <c r="A321" s="28" t="s">
        <v>363</v>
      </c>
      <c r="B321" s="28" t="s">
        <v>3067</v>
      </c>
      <c r="C321" s="28" t="s">
        <v>363</v>
      </c>
      <c r="D321" s="28" t="s">
        <v>1193</v>
      </c>
      <c r="E321" s="28" t="s">
        <v>708</v>
      </c>
      <c r="F321" s="28" t="s">
        <v>148</v>
      </c>
      <c r="G321" s="28" t="s">
        <v>5</v>
      </c>
      <c r="H321" s="28" t="s">
        <v>623</v>
      </c>
      <c r="I321" s="28" t="b" cm="1">
        <f t="array" ref="I321">SUMPRODUCT(--(D321=Assumptions!$A$4:$A$12))&gt;0</f>
        <v>1</v>
      </c>
    </row>
    <row r="322" spans="1:9" x14ac:dyDescent="0.2">
      <c r="A322" s="28" t="s">
        <v>363</v>
      </c>
      <c r="B322" s="28" t="s">
        <v>3067</v>
      </c>
      <c r="C322" s="28" t="s">
        <v>363</v>
      </c>
      <c r="D322" s="28" t="s">
        <v>1193</v>
      </c>
      <c r="E322" s="28" t="s">
        <v>3068</v>
      </c>
      <c r="F322" s="28" t="s">
        <v>3069</v>
      </c>
      <c r="G322" s="28" t="s">
        <v>5</v>
      </c>
      <c r="H322" s="28" t="s">
        <v>647</v>
      </c>
      <c r="I322" s="28" t="b" cm="1">
        <f t="array" ref="I322">SUMPRODUCT(--(D322=Assumptions!$A$4:$A$12))&gt;0</f>
        <v>1</v>
      </c>
    </row>
    <row r="323" spans="1:9" x14ac:dyDescent="0.2">
      <c r="A323" s="28" t="s">
        <v>363</v>
      </c>
      <c r="B323" s="28" t="s">
        <v>3070</v>
      </c>
      <c r="C323" s="28" t="s">
        <v>363</v>
      </c>
      <c r="D323" s="28" t="s">
        <v>1193</v>
      </c>
      <c r="E323" s="28" t="s">
        <v>773</v>
      </c>
      <c r="F323" s="28" t="s">
        <v>774</v>
      </c>
      <c r="G323" s="28" t="s">
        <v>5</v>
      </c>
      <c r="H323" s="28" t="s">
        <v>623</v>
      </c>
      <c r="I323" s="28" t="b" cm="1">
        <f t="array" ref="I323">SUMPRODUCT(--(D323=Assumptions!$A$4:$A$12))&gt;0</f>
        <v>1</v>
      </c>
    </row>
    <row r="324" spans="1:9" x14ac:dyDescent="0.2">
      <c r="A324" s="28" t="s">
        <v>363</v>
      </c>
      <c r="B324" s="28" t="s">
        <v>3071</v>
      </c>
      <c r="C324" s="28" t="s">
        <v>363</v>
      </c>
      <c r="D324" s="28" t="s">
        <v>1193</v>
      </c>
      <c r="E324" s="28" t="s">
        <v>3072</v>
      </c>
      <c r="F324" s="28" t="s">
        <v>3073</v>
      </c>
      <c r="G324" s="28" t="s">
        <v>5</v>
      </c>
      <c r="H324" s="28" t="s">
        <v>623</v>
      </c>
      <c r="I324" s="28" t="b" cm="1">
        <f t="array" ref="I324">SUMPRODUCT(--(D324=Assumptions!$A$4:$A$12))&gt;0</f>
        <v>1</v>
      </c>
    </row>
    <row r="325" spans="1:9" x14ac:dyDescent="0.2">
      <c r="A325" s="28" t="s">
        <v>363</v>
      </c>
      <c r="B325" s="28" t="s">
        <v>3071</v>
      </c>
      <c r="C325" s="28" t="s">
        <v>363</v>
      </c>
      <c r="D325" s="28" t="s">
        <v>1193</v>
      </c>
      <c r="E325" s="28" t="s">
        <v>3074</v>
      </c>
      <c r="F325" s="28" t="s">
        <v>3075</v>
      </c>
      <c r="G325" s="28" t="s">
        <v>5</v>
      </c>
      <c r="H325" s="28" t="s">
        <v>647</v>
      </c>
      <c r="I325" s="28" t="b" cm="1">
        <f t="array" ref="I325">SUMPRODUCT(--(D325=Assumptions!$A$4:$A$12))&gt;0</f>
        <v>1</v>
      </c>
    </row>
    <row r="326" spans="1:9" x14ac:dyDescent="0.2">
      <c r="A326" s="28" t="s">
        <v>363</v>
      </c>
      <c r="B326" s="28" t="s">
        <v>3076</v>
      </c>
      <c r="C326" s="28" t="s">
        <v>363</v>
      </c>
      <c r="D326" s="28" t="s">
        <v>1193</v>
      </c>
      <c r="E326" s="28" t="s">
        <v>1613</v>
      </c>
      <c r="F326" s="28" t="s">
        <v>1614</v>
      </c>
      <c r="G326" s="28" t="s">
        <v>5</v>
      </c>
      <c r="H326" s="28" t="s">
        <v>623</v>
      </c>
      <c r="I326" s="28" t="b" cm="1">
        <f t="array" ref="I326">SUMPRODUCT(--(D326=Assumptions!$A$4:$A$12))&gt;0</f>
        <v>1</v>
      </c>
    </row>
    <row r="327" spans="1:9" x14ac:dyDescent="0.2">
      <c r="A327" s="28" t="s">
        <v>363</v>
      </c>
      <c r="B327" s="28" t="s">
        <v>3077</v>
      </c>
      <c r="C327" s="28" t="s">
        <v>363</v>
      </c>
      <c r="D327" s="28" t="s">
        <v>1193</v>
      </c>
      <c r="E327" s="28" t="s">
        <v>3051</v>
      </c>
      <c r="F327" s="28" t="s">
        <v>2705</v>
      </c>
      <c r="G327" s="28" t="s">
        <v>5</v>
      </c>
      <c r="H327" s="28" t="s">
        <v>623</v>
      </c>
      <c r="I327" s="28" t="b" cm="1">
        <f t="array" ref="I327">SUMPRODUCT(--(D327=Assumptions!$A$4:$A$12))&gt;0</f>
        <v>1</v>
      </c>
    </row>
    <row r="328" spans="1:9" x14ac:dyDescent="0.2">
      <c r="A328" s="28" t="s">
        <v>363</v>
      </c>
      <c r="B328" s="28" t="s">
        <v>1031</v>
      </c>
      <c r="C328" s="28" t="s">
        <v>3078</v>
      </c>
      <c r="D328" s="28" t="s">
        <v>627</v>
      </c>
      <c r="E328" s="28" t="s">
        <v>1032</v>
      </c>
      <c r="F328" s="28" t="s">
        <v>1033</v>
      </c>
      <c r="G328" s="28" t="s">
        <v>5</v>
      </c>
      <c r="H328" s="28" t="s">
        <v>623</v>
      </c>
      <c r="I328" s="28" t="b" cm="1">
        <f t="array" ref="I328">SUMPRODUCT(--(D328=Assumptions!$A$4:$A$12))&gt;0</f>
        <v>1</v>
      </c>
    </row>
    <row r="329" spans="1:9" x14ac:dyDescent="0.2">
      <c r="A329" s="28" t="s">
        <v>363</v>
      </c>
      <c r="B329" s="28" t="s">
        <v>3079</v>
      </c>
      <c r="C329" s="28" t="s">
        <v>363</v>
      </c>
      <c r="D329" s="28" t="s">
        <v>1193</v>
      </c>
      <c r="E329" s="28" t="s">
        <v>3080</v>
      </c>
      <c r="F329" s="28" t="s">
        <v>3081</v>
      </c>
      <c r="G329" s="28" t="s">
        <v>5</v>
      </c>
      <c r="H329" s="28" t="s">
        <v>623</v>
      </c>
      <c r="I329" s="28" t="b" cm="1">
        <f t="array" ref="I329">SUMPRODUCT(--(D329=Assumptions!$A$4:$A$12))&gt;0</f>
        <v>1</v>
      </c>
    </row>
    <row r="330" spans="1:9" x14ac:dyDescent="0.2">
      <c r="A330" s="28" t="s">
        <v>363</v>
      </c>
      <c r="B330" s="28" t="s">
        <v>394</v>
      </c>
      <c r="C330" s="28" t="s">
        <v>363</v>
      </c>
      <c r="D330" s="28" t="s">
        <v>627</v>
      </c>
      <c r="E330" s="28" t="s">
        <v>395</v>
      </c>
      <c r="F330" s="28" t="s">
        <v>396</v>
      </c>
      <c r="G330" s="28" t="s">
        <v>5</v>
      </c>
      <c r="H330" s="28" t="s">
        <v>623</v>
      </c>
      <c r="I330" s="28" t="b" cm="1">
        <f t="array" ref="I330">SUMPRODUCT(--(D330=Assumptions!$A$4:$A$12))&gt;0</f>
        <v>1</v>
      </c>
    </row>
    <row r="331" spans="1:9" x14ac:dyDescent="0.2">
      <c r="A331" s="28" t="s">
        <v>363</v>
      </c>
      <c r="B331" s="28" t="s">
        <v>3082</v>
      </c>
      <c r="C331" s="28" t="s">
        <v>363</v>
      </c>
      <c r="D331" s="28" t="s">
        <v>1193</v>
      </c>
      <c r="E331" s="28" t="s">
        <v>791</v>
      </c>
      <c r="F331" s="28" t="s">
        <v>306</v>
      </c>
      <c r="G331" s="28" t="s">
        <v>5</v>
      </c>
      <c r="H331" s="28" t="s">
        <v>623</v>
      </c>
      <c r="I331" s="28" t="b" cm="1">
        <f t="array" ref="I331">SUMPRODUCT(--(D331=Assumptions!$A$4:$A$12))&gt;0</f>
        <v>1</v>
      </c>
    </row>
    <row r="332" spans="1:9" x14ac:dyDescent="0.2">
      <c r="A332" s="28" t="s">
        <v>363</v>
      </c>
      <c r="B332" s="28" t="s">
        <v>397</v>
      </c>
      <c r="C332" s="28" t="s">
        <v>363</v>
      </c>
      <c r="D332" s="28" t="s">
        <v>1193</v>
      </c>
      <c r="E332" s="28" t="s">
        <v>10</v>
      </c>
      <c r="F332" s="28" t="s">
        <v>11</v>
      </c>
      <c r="G332" s="28" t="s">
        <v>5</v>
      </c>
      <c r="H332" s="28" t="s">
        <v>623</v>
      </c>
      <c r="I332" s="28" t="b" cm="1">
        <f t="array" ref="I332">SUMPRODUCT(--(D332=Assumptions!$A$4:$A$12))&gt;0</f>
        <v>1</v>
      </c>
    </row>
    <row r="333" spans="1:9" x14ac:dyDescent="0.2">
      <c r="A333" s="28" t="s">
        <v>363</v>
      </c>
      <c r="B333" s="28" t="s">
        <v>3083</v>
      </c>
      <c r="C333" s="28" t="s">
        <v>363</v>
      </c>
      <c r="D333" s="28" t="s">
        <v>1193</v>
      </c>
      <c r="E333" s="28" t="s">
        <v>3084</v>
      </c>
      <c r="F333" s="28" t="s">
        <v>3085</v>
      </c>
      <c r="G333" s="28" t="s">
        <v>5</v>
      </c>
      <c r="H333" s="28" t="s">
        <v>623</v>
      </c>
      <c r="I333" s="28" t="b" cm="1">
        <f t="array" ref="I333">SUMPRODUCT(--(D333=Assumptions!$A$4:$A$12))&gt;0</f>
        <v>1</v>
      </c>
    </row>
    <row r="334" spans="1:9" x14ac:dyDescent="0.2">
      <c r="A334" s="28" t="s">
        <v>363</v>
      </c>
      <c r="B334" s="28" t="s">
        <v>3086</v>
      </c>
      <c r="C334" s="28" t="s">
        <v>363</v>
      </c>
      <c r="D334" s="28" t="s">
        <v>1193</v>
      </c>
      <c r="E334" s="28" t="s">
        <v>3087</v>
      </c>
      <c r="F334" s="28" t="s">
        <v>3088</v>
      </c>
      <c r="G334" s="28" t="s">
        <v>5</v>
      </c>
      <c r="H334" s="28" t="s">
        <v>623</v>
      </c>
      <c r="I334" s="28" t="b" cm="1">
        <f t="array" ref="I334">SUMPRODUCT(--(D334=Assumptions!$A$4:$A$12))&gt;0</f>
        <v>1</v>
      </c>
    </row>
    <row r="335" spans="1:9" x14ac:dyDescent="0.2">
      <c r="A335" s="28" t="s">
        <v>363</v>
      </c>
      <c r="B335" s="28" t="s">
        <v>2541</v>
      </c>
      <c r="C335" s="28" t="s">
        <v>3405</v>
      </c>
      <c r="D335" s="28" t="s">
        <v>1356</v>
      </c>
      <c r="E335" s="28" t="s">
        <v>242</v>
      </c>
      <c r="F335" s="28" t="s">
        <v>243</v>
      </c>
      <c r="G335" s="28" t="s">
        <v>5</v>
      </c>
      <c r="H335" s="28" t="s">
        <v>623</v>
      </c>
      <c r="I335" s="28" t="b" cm="1">
        <f t="array" ref="I335">SUMPRODUCT(--(D335=Assumptions!$A$4:$A$12))&gt;0</f>
        <v>0</v>
      </c>
    </row>
    <row r="336" spans="1:9" x14ac:dyDescent="0.2">
      <c r="A336" s="28" t="s">
        <v>363</v>
      </c>
      <c r="B336" s="28" t="s">
        <v>1839</v>
      </c>
      <c r="C336" s="28" t="s">
        <v>3089</v>
      </c>
      <c r="D336" s="28" t="s">
        <v>1356</v>
      </c>
      <c r="E336" s="28" t="s">
        <v>201</v>
      </c>
      <c r="F336" s="28" t="s">
        <v>202</v>
      </c>
      <c r="G336" s="28" t="s">
        <v>5</v>
      </c>
      <c r="H336" s="28" t="s">
        <v>623</v>
      </c>
      <c r="I336" s="28" t="b" cm="1">
        <f t="array" ref="I336">SUMPRODUCT(--(D336=Assumptions!$A$4:$A$12))&gt;0</f>
        <v>0</v>
      </c>
    </row>
    <row r="337" spans="1:9" x14ac:dyDescent="0.2">
      <c r="A337" s="28" t="s">
        <v>363</v>
      </c>
      <c r="B337" s="28" t="s">
        <v>1828</v>
      </c>
      <c r="C337" s="28" t="s">
        <v>616</v>
      </c>
      <c r="D337" s="28" t="s">
        <v>1356</v>
      </c>
      <c r="E337" s="28" t="s">
        <v>1454</v>
      </c>
      <c r="F337" s="28" t="s">
        <v>1455</v>
      </c>
      <c r="G337" s="28" t="s">
        <v>5</v>
      </c>
      <c r="H337" s="28" t="s">
        <v>623</v>
      </c>
      <c r="I337" s="28" t="b" cm="1">
        <f t="array" ref="I337">SUMPRODUCT(--(D337=Assumptions!$A$4:$A$12))&gt;0</f>
        <v>0</v>
      </c>
    </row>
    <row r="338" spans="1:9" x14ac:dyDescent="0.2">
      <c r="A338" s="28" t="s">
        <v>363</v>
      </c>
      <c r="B338" s="28" t="s">
        <v>768</v>
      </c>
      <c r="C338" s="28" t="s">
        <v>3090</v>
      </c>
      <c r="D338" s="28" t="s">
        <v>627</v>
      </c>
      <c r="E338" s="28" t="s">
        <v>1034</v>
      </c>
      <c r="F338" s="28" t="s">
        <v>769</v>
      </c>
      <c r="G338" s="28" t="s">
        <v>5</v>
      </c>
      <c r="H338" s="28" t="s">
        <v>623</v>
      </c>
      <c r="I338" s="28" t="b" cm="1">
        <f t="array" ref="I338">SUMPRODUCT(--(D338=Assumptions!$A$4:$A$12))&gt;0</f>
        <v>1</v>
      </c>
    </row>
    <row r="339" spans="1:9" x14ac:dyDescent="0.2">
      <c r="A339" s="28" t="s">
        <v>363</v>
      </c>
      <c r="B339" s="28" t="s">
        <v>768</v>
      </c>
      <c r="C339" s="28" t="s">
        <v>3090</v>
      </c>
      <c r="D339" s="28" t="s">
        <v>627</v>
      </c>
      <c r="E339" s="28" t="s">
        <v>788</v>
      </c>
      <c r="F339" s="28" t="s">
        <v>789</v>
      </c>
      <c r="G339" s="28" t="s">
        <v>617</v>
      </c>
      <c r="H339" s="28" t="s">
        <v>623</v>
      </c>
      <c r="I339" s="28" t="b" cm="1">
        <f t="array" ref="I339">SUMPRODUCT(--(D339=Assumptions!$A$4:$A$12))&gt;0</f>
        <v>1</v>
      </c>
    </row>
    <row r="340" spans="1:9" x14ac:dyDescent="0.2">
      <c r="A340" s="28" t="s">
        <v>363</v>
      </c>
      <c r="B340" s="28" t="s">
        <v>1035</v>
      </c>
      <c r="C340" s="28" t="s">
        <v>3091</v>
      </c>
      <c r="D340" s="28" t="s">
        <v>627</v>
      </c>
      <c r="E340" s="28" t="s">
        <v>1036</v>
      </c>
      <c r="F340" s="28" t="s">
        <v>1037</v>
      </c>
      <c r="G340" s="28" t="s">
        <v>5</v>
      </c>
      <c r="H340" s="28" t="s">
        <v>623</v>
      </c>
      <c r="I340" s="28" t="b" cm="1">
        <f t="array" ref="I340">SUMPRODUCT(--(D340=Assumptions!$A$4:$A$12))&gt;0</f>
        <v>1</v>
      </c>
    </row>
    <row r="341" spans="1:9" x14ac:dyDescent="0.2">
      <c r="A341" s="28" t="s">
        <v>363</v>
      </c>
      <c r="B341" s="28" t="s">
        <v>1038</v>
      </c>
      <c r="C341" s="28" t="s">
        <v>3406</v>
      </c>
      <c r="D341" s="28" t="s">
        <v>627</v>
      </c>
      <c r="E341" s="28" t="s">
        <v>1039</v>
      </c>
      <c r="F341" s="28" t="s">
        <v>1040</v>
      </c>
      <c r="G341" s="28" t="s">
        <v>5</v>
      </c>
      <c r="H341" s="28" t="s">
        <v>623</v>
      </c>
      <c r="I341" s="28" t="b" cm="1">
        <f t="array" ref="I341">SUMPRODUCT(--(D341=Assumptions!$A$4:$A$12))&gt;0</f>
        <v>1</v>
      </c>
    </row>
    <row r="342" spans="1:9" x14ac:dyDescent="0.2">
      <c r="A342" s="28" t="s">
        <v>363</v>
      </c>
      <c r="B342" s="28" t="s">
        <v>1041</v>
      </c>
      <c r="C342" s="28" t="s">
        <v>2142</v>
      </c>
      <c r="D342" s="28" t="s">
        <v>627</v>
      </c>
      <c r="E342" s="28" t="s">
        <v>1042</v>
      </c>
      <c r="F342" s="28" t="s">
        <v>1043</v>
      </c>
      <c r="G342" s="28" t="s">
        <v>5</v>
      </c>
      <c r="H342" s="28" t="s">
        <v>623</v>
      </c>
      <c r="I342" s="28" t="b" cm="1">
        <f t="array" ref="I342">SUMPRODUCT(--(D342=Assumptions!$A$4:$A$12))&gt;0</f>
        <v>1</v>
      </c>
    </row>
    <row r="343" spans="1:9" x14ac:dyDescent="0.2">
      <c r="A343" s="28" t="s">
        <v>363</v>
      </c>
      <c r="B343" s="28" t="s">
        <v>403</v>
      </c>
      <c r="C343" s="28" t="s">
        <v>3387</v>
      </c>
      <c r="D343" s="28" t="s">
        <v>627</v>
      </c>
      <c r="E343" s="28" t="s">
        <v>1044</v>
      </c>
      <c r="F343" s="28" t="s">
        <v>838</v>
      </c>
      <c r="G343" s="28" t="s">
        <v>5</v>
      </c>
      <c r="H343" s="28" t="s">
        <v>623</v>
      </c>
      <c r="I343" s="28" t="b" cm="1">
        <f t="array" ref="I343">SUMPRODUCT(--(D343=Assumptions!$A$4:$A$12))&gt;0</f>
        <v>1</v>
      </c>
    </row>
    <row r="344" spans="1:9" x14ac:dyDescent="0.2">
      <c r="A344" s="28" t="s">
        <v>363</v>
      </c>
      <c r="B344" s="28" t="s">
        <v>403</v>
      </c>
      <c r="C344" s="28" t="s">
        <v>3387</v>
      </c>
      <c r="D344" s="28" t="s">
        <v>627</v>
      </c>
      <c r="E344" s="28" t="s">
        <v>583</v>
      </c>
      <c r="F344" s="28" t="s">
        <v>584</v>
      </c>
      <c r="G344" s="28" t="s">
        <v>5</v>
      </c>
      <c r="H344" s="28" t="s">
        <v>647</v>
      </c>
      <c r="I344" s="28" t="b" cm="1">
        <f t="array" ref="I344">SUMPRODUCT(--(D344=Assumptions!$A$4:$A$12))&gt;0</f>
        <v>1</v>
      </c>
    </row>
    <row r="345" spans="1:9" x14ac:dyDescent="0.2">
      <c r="A345" s="28" t="s">
        <v>363</v>
      </c>
      <c r="B345" s="28" t="s">
        <v>1820</v>
      </c>
      <c r="C345" s="28" t="s">
        <v>3390</v>
      </c>
      <c r="D345" s="28" t="s">
        <v>2269</v>
      </c>
      <c r="E345" s="28" t="s">
        <v>73</v>
      </c>
      <c r="F345" s="28" t="s">
        <v>74</v>
      </c>
      <c r="G345" s="28" t="s">
        <v>5</v>
      </c>
      <c r="H345" s="28" t="s">
        <v>623</v>
      </c>
      <c r="I345" s="28" t="b" cm="1">
        <f t="array" ref="I345">SUMPRODUCT(--(D345=Assumptions!$A$4:$A$12))&gt;0</f>
        <v>0</v>
      </c>
    </row>
    <row r="346" spans="1:9" x14ac:dyDescent="0.2">
      <c r="A346" s="28" t="s">
        <v>363</v>
      </c>
      <c r="B346" s="28" t="s">
        <v>1820</v>
      </c>
      <c r="C346" s="28" t="s">
        <v>3390</v>
      </c>
      <c r="D346" s="28" t="s">
        <v>2269</v>
      </c>
      <c r="E346" s="28" t="s">
        <v>1454</v>
      </c>
      <c r="F346" s="28" t="s">
        <v>1455</v>
      </c>
      <c r="G346" s="28" t="s">
        <v>622</v>
      </c>
      <c r="H346" s="28" t="s">
        <v>623</v>
      </c>
      <c r="I346" s="28" t="b" cm="1">
        <f t="array" ref="I346">SUMPRODUCT(--(D346=Assumptions!$A$4:$A$12))&gt;0</f>
        <v>0</v>
      </c>
    </row>
    <row r="347" spans="1:9" x14ac:dyDescent="0.2">
      <c r="A347" s="28" t="s">
        <v>363</v>
      </c>
      <c r="B347" s="28" t="s">
        <v>1825</v>
      </c>
      <c r="C347" s="28" t="s">
        <v>3390</v>
      </c>
      <c r="D347" s="28" t="s">
        <v>1356</v>
      </c>
      <c r="E347" s="28" t="s">
        <v>270</v>
      </c>
      <c r="F347" s="28" t="s">
        <v>271</v>
      </c>
      <c r="G347" s="28" t="s">
        <v>5</v>
      </c>
      <c r="H347" s="28" t="s">
        <v>623</v>
      </c>
      <c r="I347" s="28" t="b" cm="1">
        <f t="array" ref="I347">SUMPRODUCT(--(D347=Assumptions!$A$4:$A$12))&gt;0</f>
        <v>0</v>
      </c>
    </row>
    <row r="348" spans="1:9" x14ac:dyDescent="0.2">
      <c r="A348" s="28" t="s">
        <v>363</v>
      </c>
      <c r="B348" s="28" t="s">
        <v>389</v>
      </c>
      <c r="C348" s="28" t="s">
        <v>3092</v>
      </c>
      <c r="D348" s="28" t="s">
        <v>1356</v>
      </c>
      <c r="E348" s="28" t="s">
        <v>373</v>
      </c>
      <c r="F348" s="28" t="s">
        <v>374</v>
      </c>
      <c r="G348" s="28" t="s">
        <v>5</v>
      </c>
      <c r="H348" s="28" t="s">
        <v>623</v>
      </c>
      <c r="I348" s="28" t="b" cm="1">
        <f t="array" ref="I348">SUMPRODUCT(--(D348=Assumptions!$A$4:$A$12))&gt;0</f>
        <v>0</v>
      </c>
    </row>
    <row r="349" spans="1:9" x14ac:dyDescent="0.2">
      <c r="A349" s="28" t="s">
        <v>363</v>
      </c>
      <c r="B349" s="28" t="s">
        <v>389</v>
      </c>
      <c r="C349" s="28" t="s">
        <v>3092</v>
      </c>
      <c r="D349" s="28" t="s">
        <v>627</v>
      </c>
      <c r="E349" s="28" t="s">
        <v>373</v>
      </c>
      <c r="F349" s="28" t="s">
        <v>374</v>
      </c>
      <c r="G349" s="28" t="s">
        <v>5</v>
      </c>
      <c r="H349" s="28" t="s">
        <v>623</v>
      </c>
      <c r="I349" s="28" t="b" cm="1">
        <f t="array" ref="I349">SUMPRODUCT(--(D349=Assumptions!$A$4:$A$12))&gt;0</f>
        <v>1</v>
      </c>
    </row>
    <row r="350" spans="1:9" x14ac:dyDescent="0.2">
      <c r="A350" s="28" t="s">
        <v>2164</v>
      </c>
      <c r="B350" s="28" t="s">
        <v>950</v>
      </c>
      <c r="C350" s="28" t="s">
        <v>363</v>
      </c>
      <c r="D350" s="28" t="s">
        <v>2175</v>
      </c>
      <c r="E350" s="28" t="s">
        <v>3093</v>
      </c>
      <c r="F350" s="28" t="s">
        <v>3094</v>
      </c>
      <c r="G350" s="28" t="s">
        <v>622</v>
      </c>
      <c r="H350" s="28" t="s">
        <v>623</v>
      </c>
      <c r="I350" s="28" t="b" cm="1">
        <f t="array" ref="I350">SUMPRODUCT(--(D350=Assumptions!$A$4:$A$12))&gt;0</f>
        <v>0</v>
      </c>
    </row>
    <row r="351" spans="1:9" x14ac:dyDescent="0.2">
      <c r="A351" s="28" t="s">
        <v>3095</v>
      </c>
      <c r="B351" s="28" t="s">
        <v>3096</v>
      </c>
      <c r="C351" s="28" t="s">
        <v>363</v>
      </c>
      <c r="D351" s="28" t="s">
        <v>2201</v>
      </c>
      <c r="E351" s="28" t="s">
        <v>3097</v>
      </c>
      <c r="F351" s="28" t="s">
        <v>3098</v>
      </c>
      <c r="G351" s="28" t="s">
        <v>622</v>
      </c>
      <c r="H351" s="28" t="s">
        <v>623</v>
      </c>
      <c r="I351" s="28" t="b" cm="1">
        <f t="array" ref="I351">SUMPRODUCT(--(D351=Assumptions!$A$4:$A$12))&gt;0</f>
        <v>0</v>
      </c>
    </row>
    <row r="352" spans="1:9" x14ac:dyDescent="0.2">
      <c r="A352" s="28" t="s">
        <v>3387</v>
      </c>
      <c r="B352" s="28" t="s">
        <v>3099</v>
      </c>
      <c r="C352" s="28" t="s">
        <v>363</v>
      </c>
      <c r="D352" s="28" t="s">
        <v>2175</v>
      </c>
      <c r="E352" s="28" t="s">
        <v>3100</v>
      </c>
      <c r="F352" s="28" t="s">
        <v>3101</v>
      </c>
      <c r="G352" s="28" t="s">
        <v>622</v>
      </c>
      <c r="H352" s="28" t="s">
        <v>647</v>
      </c>
      <c r="I352" s="28" t="b" cm="1">
        <f t="array" ref="I352">SUMPRODUCT(--(D352=Assumptions!$A$4:$A$12))&gt;0</f>
        <v>0</v>
      </c>
    </row>
    <row r="353" spans="1:9" x14ac:dyDescent="0.2">
      <c r="A353" s="28" t="s">
        <v>56</v>
      </c>
      <c r="B353" s="28" t="s">
        <v>963</v>
      </c>
      <c r="C353" s="28" t="s">
        <v>363</v>
      </c>
      <c r="D353" s="28" t="s">
        <v>627</v>
      </c>
      <c r="E353" s="28" t="s">
        <v>964</v>
      </c>
      <c r="F353" s="28" t="s">
        <v>965</v>
      </c>
      <c r="G353" s="28" t="s">
        <v>2877</v>
      </c>
      <c r="H353" s="28" t="s">
        <v>623</v>
      </c>
      <c r="I353" s="28" t="b" cm="1">
        <f t="array" ref="I353">SUMPRODUCT(--(D353=Assumptions!$A$4:$A$12))&gt;0</f>
        <v>1</v>
      </c>
    </row>
    <row r="354" spans="1:9" x14ac:dyDescent="0.2">
      <c r="A354" s="28" t="s">
        <v>404</v>
      </c>
      <c r="B354" s="28" t="s">
        <v>3102</v>
      </c>
      <c r="C354" s="28" t="s">
        <v>404</v>
      </c>
      <c r="D354" s="28" t="s">
        <v>1193</v>
      </c>
      <c r="E354" s="28" t="s">
        <v>73</v>
      </c>
      <c r="F354" s="28" t="s">
        <v>74</v>
      </c>
      <c r="G354" s="28" t="s">
        <v>5</v>
      </c>
      <c r="H354" s="28" t="s">
        <v>623</v>
      </c>
      <c r="I354" s="28" t="b" cm="1">
        <f t="array" ref="I354">SUMPRODUCT(--(D354=Assumptions!$A$4:$A$12))&gt;0</f>
        <v>1</v>
      </c>
    </row>
    <row r="355" spans="1:9" x14ac:dyDescent="0.2">
      <c r="A355" s="28" t="s">
        <v>404</v>
      </c>
      <c r="B355" s="28" t="s">
        <v>3103</v>
      </c>
      <c r="C355" s="28" t="s">
        <v>404</v>
      </c>
      <c r="D355" s="28" t="s">
        <v>1193</v>
      </c>
      <c r="E355" s="28" t="s">
        <v>1338</v>
      </c>
      <c r="F355" s="28" t="s">
        <v>1339</v>
      </c>
      <c r="G355" s="28" t="s">
        <v>5</v>
      </c>
      <c r="H355" s="28" t="s">
        <v>623</v>
      </c>
      <c r="I355" s="28" t="b" cm="1">
        <f t="array" ref="I355">SUMPRODUCT(--(D355=Assumptions!$A$4:$A$12))&gt;0</f>
        <v>1</v>
      </c>
    </row>
    <row r="356" spans="1:9" x14ac:dyDescent="0.2">
      <c r="A356" s="28" t="s">
        <v>404</v>
      </c>
      <c r="B356" s="28" t="s">
        <v>3104</v>
      </c>
      <c r="C356" s="28" t="s">
        <v>404</v>
      </c>
      <c r="D356" s="28" t="s">
        <v>1193</v>
      </c>
      <c r="E356" s="28" t="s">
        <v>1870</v>
      </c>
      <c r="F356" s="28" t="s">
        <v>1871</v>
      </c>
      <c r="G356" s="28" t="s">
        <v>5</v>
      </c>
      <c r="H356" s="28" t="s">
        <v>623</v>
      </c>
      <c r="I356" s="28" t="b" cm="1">
        <f t="array" ref="I356">SUMPRODUCT(--(D356=Assumptions!$A$4:$A$12))&gt;0</f>
        <v>1</v>
      </c>
    </row>
    <row r="357" spans="1:9" x14ac:dyDescent="0.2">
      <c r="A357" s="28" t="s">
        <v>404</v>
      </c>
      <c r="B357" s="28" t="s">
        <v>1877</v>
      </c>
      <c r="C357" s="28" t="s">
        <v>404</v>
      </c>
      <c r="D357" s="28" t="s">
        <v>1193</v>
      </c>
      <c r="E357" s="28" t="s">
        <v>788</v>
      </c>
      <c r="F357" s="28" t="s">
        <v>789</v>
      </c>
      <c r="G357" s="28" t="s">
        <v>5</v>
      </c>
      <c r="H357" s="28" t="s">
        <v>623</v>
      </c>
      <c r="I357" s="28" t="b" cm="1">
        <f t="array" ref="I357">SUMPRODUCT(--(D357=Assumptions!$A$4:$A$12))&gt;0</f>
        <v>1</v>
      </c>
    </row>
    <row r="358" spans="1:9" x14ac:dyDescent="0.2">
      <c r="A358" s="28" t="s">
        <v>404</v>
      </c>
      <c r="B358" s="28" t="s">
        <v>1874</v>
      </c>
      <c r="C358" s="28" t="s">
        <v>404</v>
      </c>
      <c r="D358" s="28" t="s">
        <v>1356</v>
      </c>
      <c r="E358" s="28" t="s">
        <v>1207</v>
      </c>
      <c r="F358" s="28" t="s">
        <v>1208</v>
      </c>
      <c r="G358" s="28" t="s">
        <v>5</v>
      </c>
      <c r="H358" s="28" t="s">
        <v>623</v>
      </c>
      <c r="I358" s="28" t="b" cm="1">
        <f t="array" ref="I358">SUMPRODUCT(--(D358=Assumptions!$A$4:$A$12))&gt;0</f>
        <v>0</v>
      </c>
    </row>
    <row r="359" spans="1:9" x14ac:dyDescent="0.2">
      <c r="A359" s="28" t="s">
        <v>404</v>
      </c>
      <c r="B359" s="28" t="s">
        <v>3105</v>
      </c>
      <c r="C359" s="28" t="s">
        <v>404</v>
      </c>
      <c r="D359" s="28" t="s">
        <v>1356</v>
      </c>
      <c r="E359" s="28" t="s">
        <v>3106</v>
      </c>
      <c r="F359" s="28" t="s">
        <v>3107</v>
      </c>
      <c r="G359" s="28" t="s">
        <v>5</v>
      </c>
      <c r="H359" s="28" t="s">
        <v>623</v>
      </c>
      <c r="I359" s="28" t="b" cm="1">
        <f t="array" ref="I359">SUMPRODUCT(--(D359=Assumptions!$A$4:$A$12))&gt;0</f>
        <v>0</v>
      </c>
    </row>
    <row r="360" spans="1:9" x14ac:dyDescent="0.2">
      <c r="A360" s="28" t="s">
        <v>404</v>
      </c>
      <c r="B360" s="28" t="s">
        <v>317</v>
      </c>
      <c r="C360" s="28" t="s">
        <v>2259</v>
      </c>
      <c r="D360" s="28" t="s">
        <v>627</v>
      </c>
      <c r="E360" s="28" t="s">
        <v>10</v>
      </c>
      <c r="F360" s="28" t="s">
        <v>11</v>
      </c>
      <c r="G360" s="28" t="s">
        <v>5</v>
      </c>
      <c r="H360" s="28" t="s">
        <v>623</v>
      </c>
      <c r="I360" s="28" t="b" cm="1">
        <f t="array" ref="I360">SUMPRODUCT(--(D360=Assumptions!$A$4:$A$12))&gt;0</f>
        <v>1</v>
      </c>
    </row>
    <row r="361" spans="1:9" x14ac:dyDescent="0.2">
      <c r="A361" s="28" t="s">
        <v>404</v>
      </c>
      <c r="B361" s="28" t="s">
        <v>1856</v>
      </c>
      <c r="C361" s="28" t="s">
        <v>404</v>
      </c>
      <c r="D361" s="28" t="s">
        <v>1193</v>
      </c>
      <c r="E361" s="28" t="s">
        <v>708</v>
      </c>
      <c r="F361" s="28" t="s">
        <v>148</v>
      </c>
      <c r="G361" s="28" t="s">
        <v>5</v>
      </c>
      <c r="H361" s="28" t="s">
        <v>623</v>
      </c>
      <c r="I361" s="28" t="b" cm="1">
        <f t="array" ref="I361">SUMPRODUCT(--(D361=Assumptions!$A$4:$A$12))&gt;0</f>
        <v>1</v>
      </c>
    </row>
    <row r="362" spans="1:9" x14ac:dyDescent="0.2">
      <c r="A362" s="28" t="s">
        <v>404</v>
      </c>
      <c r="B362" s="28" t="s">
        <v>1873</v>
      </c>
      <c r="C362" s="28" t="s">
        <v>404</v>
      </c>
      <c r="D362" s="28" t="s">
        <v>1193</v>
      </c>
      <c r="E362" s="28" t="s">
        <v>261</v>
      </c>
      <c r="F362" s="28" t="s">
        <v>262</v>
      </c>
      <c r="G362" s="28" t="s">
        <v>5</v>
      </c>
      <c r="H362" s="28" t="s">
        <v>623</v>
      </c>
      <c r="I362" s="28" t="b" cm="1">
        <f t="array" ref="I362">SUMPRODUCT(--(D362=Assumptions!$A$4:$A$12))&gt;0</f>
        <v>1</v>
      </c>
    </row>
    <row r="363" spans="1:9" x14ac:dyDescent="0.2">
      <c r="A363" s="28" t="s">
        <v>404</v>
      </c>
      <c r="B363" s="28" t="s">
        <v>3108</v>
      </c>
      <c r="C363" s="28" t="s">
        <v>404</v>
      </c>
      <c r="D363" s="28" t="s">
        <v>1193</v>
      </c>
      <c r="E363" s="28" t="s">
        <v>3109</v>
      </c>
      <c r="F363" s="28" t="s">
        <v>3110</v>
      </c>
      <c r="G363" s="28" t="s">
        <v>5</v>
      </c>
      <c r="H363" s="28" t="s">
        <v>623</v>
      </c>
      <c r="I363" s="28" t="b" cm="1">
        <f t="array" ref="I363">SUMPRODUCT(--(D363=Assumptions!$A$4:$A$12))&gt;0</f>
        <v>1</v>
      </c>
    </row>
    <row r="364" spans="1:9" x14ac:dyDescent="0.2">
      <c r="A364" s="28" t="s">
        <v>404</v>
      </c>
      <c r="B364" s="28" t="s">
        <v>3111</v>
      </c>
      <c r="C364" s="28" t="s">
        <v>404</v>
      </c>
      <c r="D364" s="28" t="s">
        <v>1193</v>
      </c>
      <c r="E364" s="28" t="s">
        <v>3064</v>
      </c>
      <c r="F364" s="28" t="s">
        <v>3065</v>
      </c>
      <c r="G364" s="28" t="s">
        <v>5</v>
      </c>
      <c r="H364" s="28" t="s">
        <v>623</v>
      </c>
      <c r="I364" s="28" t="b" cm="1">
        <f t="array" ref="I364">SUMPRODUCT(--(D364=Assumptions!$A$4:$A$12))&gt;0</f>
        <v>1</v>
      </c>
    </row>
    <row r="365" spans="1:9" x14ac:dyDescent="0.2">
      <c r="A365" s="28" t="s">
        <v>404</v>
      </c>
      <c r="B365" s="28" t="s">
        <v>3112</v>
      </c>
      <c r="C365" s="28" t="s">
        <v>404</v>
      </c>
      <c r="D365" s="28" t="s">
        <v>3113</v>
      </c>
      <c r="E365" s="28" t="s">
        <v>201</v>
      </c>
      <c r="F365" s="28" t="s">
        <v>202</v>
      </c>
      <c r="G365" s="28" t="s">
        <v>5</v>
      </c>
      <c r="H365" s="28" t="s">
        <v>623</v>
      </c>
      <c r="I365" s="28" t="b" cm="1">
        <f t="array" ref="I365">SUMPRODUCT(--(D365=Assumptions!$A$4:$A$12))&gt;0</f>
        <v>0</v>
      </c>
    </row>
    <row r="366" spans="1:9" x14ac:dyDescent="0.2">
      <c r="A366" s="28" t="s">
        <v>404</v>
      </c>
      <c r="B366" s="28" t="s">
        <v>1045</v>
      </c>
      <c r="C366" s="28" t="s">
        <v>223</v>
      </c>
      <c r="D366" s="28" t="s">
        <v>627</v>
      </c>
      <c r="E366" s="28" t="s">
        <v>224</v>
      </c>
      <c r="F366" s="28" t="s">
        <v>225</v>
      </c>
      <c r="G366" s="28" t="s">
        <v>5</v>
      </c>
      <c r="H366" s="28" t="s">
        <v>623</v>
      </c>
      <c r="I366" s="28" t="b" cm="1">
        <f t="array" ref="I366">SUMPRODUCT(--(D366=Assumptions!$A$4:$A$12))&gt;0</f>
        <v>1</v>
      </c>
    </row>
    <row r="367" spans="1:9" x14ac:dyDescent="0.2">
      <c r="A367" s="28" t="s">
        <v>404</v>
      </c>
      <c r="B367" s="28" t="s">
        <v>2569</v>
      </c>
      <c r="C367" s="28" t="s">
        <v>3114</v>
      </c>
      <c r="D367" s="28" t="s">
        <v>3115</v>
      </c>
      <c r="E367" s="28" t="s">
        <v>36</v>
      </c>
      <c r="F367" s="28" t="s">
        <v>37</v>
      </c>
      <c r="G367" s="28" t="s">
        <v>5</v>
      </c>
      <c r="H367" s="28" t="s">
        <v>623</v>
      </c>
      <c r="I367" s="28" t="b" cm="1">
        <f t="array" ref="I367">SUMPRODUCT(--(D367=Assumptions!$A$4:$A$12))&gt;0</f>
        <v>0</v>
      </c>
    </row>
    <row r="368" spans="1:9" x14ac:dyDescent="0.2">
      <c r="A368" s="28" t="s">
        <v>404</v>
      </c>
      <c r="B368" s="28" t="s">
        <v>3116</v>
      </c>
      <c r="C368" s="28" t="s">
        <v>404</v>
      </c>
      <c r="D368" s="28" t="s">
        <v>1193</v>
      </c>
      <c r="E368" s="28" t="s">
        <v>3117</v>
      </c>
      <c r="F368" s="28" t="s">
        <v>3118</v>
      </c>
      <c r="G368" s="28" t="s">
        <v>5</v>
      </c>
      <c r="H368" s="28" t="s">
        <v>623</v>
      </c>
      <c r="I368" s="28" t="b" cm="1">
        <f t="array" ref="I368">SUMPRODUCT(--(D368=Assumptions!$A$4:$A$12))&gt;0</f>
        <v>1</v>
      </c>
    </row>
    <row r="369" spans="1:9" x14ac:dyDescent="0.2">
      <c r="A369" s="28" t="s">
        <v>404</v>
      </c>
      <c r="B369" s="28" t="s">
        <v>3119</v>
      </c>
      <c r="C369" s="28" t="s">
        <v>404</v>
      </c>
      <c r="D369" s="28" t="s">
        <v>1193</v>
      </c>
      <c r="E369" s="28" t="s">
        <v>3120</v>
      </c>
      <c r="F369" s="28" t="s">
        <v>3121</v>
      </c>
      <c r="G369" s="28" t="s">
        <v>617</v>
      </c>
      <c r="H369" s="28" t="s">
        <v>623</v>
      </c>
      <c r="I369" s="28" t="b" cm="1">
        <f t="array" ref="I369">SUMPRODUCT(--(D369=Assumptions!$A$4:$A$12))&gt;0</f>
        <v>1</v>
      </c>
    </row>
    <row r="370" spans="1:9" x14ac:dyDescent="0.2">
      <c r="A370" s="28" t="s">
        <v>404</v>
      </c>
      <c r="B370" s="28" t="s">
        <v>3104</v>
      </c>
      <c r="C370" s="28" t="s">
        <v>404</v>
      </c>
      <c r="D370" s="28" t="s">
        <v>1193</v>
      </c>
      <c r="E370" s="28" t="s">
        <v>1870</v>
      </c>
      <c r="F370" s="28" t="s">
        <v>1871</v>
      </c>
      <c r="G370" s="28" t="s">
        <v>5</v>
      </c>
      <c r="H370" s="28" t="s">
        <v>623</v>
      </c>
      <c r="I370" s="28" t="b" cm="1">
        <f t="array" ref="I370">SUMPRODUCT(--(D370=Assumptions!$A$4:$A$12))&gt;0</f>
        <v>1</v>
      </c>
    </row>
    <row r="371" spans="1:9" x14ac:dyDescent="0.2">
      <c r="A371" s="28" t="s">
        <v>404</v>
      </c>
      <c r="B371" s="28" t="s">
        <v>3122</v>
      </c>
      <c r="C371" s="28" t="s">
        <v>404</v>
      </c>
      <c r="D371" s="28" t="s">
        <v>3113</v>
      </c>
      <c r="E371" s="28" t="s">
        <v>550</v>
      </c>
      <c r="F371" s="28" t="s">
        <v>551</v>
      </c>
      <c r="G371" s="28" t="s">
        <v>5</v>
      </c>
      <c r="H371" s="28" t="s">
        <v>623</v>
      </c>
      <c r="I371" s="28" t="b" cm="1">
        <f t="array" ref="I371">SUMPRODUCT(--(D371=Assumptions!$A$4:$A$12))&gt;0</f>
        <v>0</v>
      </c>
    </row>
    <row r="372" spans="1:9" x14ac:dyDescent="0.2">
      <c r="A372" s="28" t="s">
        <v>404</v>
      </c>
      <c r="B372" s="28" t="s">
        <v>3123</v>
      </c>
      <c r="C372" s="28" t="s">
        <v>404</v>
      </c>
      <c r="D372" s="28" t="s">
        <v>1193</v>
      </c>
      <c r="E372" s="28" t="s">
        <v>98</v>
      </c>
      <c r="F372" s="28" t="s">
        <v>99</v>
      </c>
      <c r="G372" s="28" t="s">
        <v>5</v>
      </c>
      <c r="H372" s="28" t="s">
        <v>623</v>
      </c>
      <c r="I372" s="28" t="b" cm="1">
        <f t="array" ref="I372">SUMPRODUCT(--(D372=Assumptions!$A$4:$A$12))&gt;0</f>
        <v>1</v>
      </c>
    </row>
    <row r="373" spans="1:9" x14ac:dyDescent="0.2">
      <c r="A373" s="28" t="s">
        <v>404</v>
      </c>
      <c r="B373" s="28" t="s">
        <v>87</v>
      </c>
      <c r="C373" s="28" t="s">
        <v>404</v>
      </c>
      <c r="D373" s="28" t="s">
        <v>1193</v>
      </c>
      <c r="E373" s="28" t="s">
        <v>1223</v>
      </c>
      <c r="F373" s="28" t="s">
        <v>1224</v>
      </c>
      <c r="G373" s="28" t="s">
        <v>5</v>
      </c>
      <c r="H373" s="28" t="s">
        <v>623</v>
      </c>
      <c r="I373" s="28" t="b" cm="1">
        <f t="array" ref="I373">SUMPRODUCT(--(D373=Assumptions!$A$4:$A$12))&gt;0</f>
        <v>1</v>
      </c>
    </row>
    <row r="374" spans="1:9" x14ac:dyDescent="0.2">
      <c r="A374" s="28" t="s">
        <v>404</v>
      </c>
      <c r="B374" s="28" t="s">
        <v>87</v>
      </c>
      <c r="C374" s="28" t="s">
        <v>404</v>
      </c>
      <c r="D374" s="28" t="s">
        <v>1193</v>
      </c>
      <c r="E374" s="28" t="s">
        <v>89</v>
      </c>
      <c r="F374" s="28" t="s">
        <v>90</v>
      </c>
      <c r="G374" s="28" t="s">
        <v>5</v>
      </c>
      <c r="H374" s="28" t="s">
        <v>647</v>
      </c>
      <c r="I374" s="28" t="b" cm="1">
        <f t="array" ref="I374">SUMPRODUCT(--(D374=Assumptions!$A$4:$A$12))&gt;0</f>
        <v>1</v>
      </c>
    </row>
    <row r="375" spans="1:9" x14ac:dyDescent="0.2">
      <c r="A375" s="28" t="s">
        <v>404</v>
      </c>
      <c r="B375" s="28" t="s">
        <v>2580</v>
      </c>
      <c r="C375" s="28" t="s">
        <v>404</v>
      </c>
      <c r="D375" s="28" t="s">
        <v>1193</v>
      </c>
      <c r="E375" s="28" t="s">
        <v>2581</v>
      </c>
      <c r="F375" s="28" t="s">
        <v>2582</v>
      </c>
      <c r="G375" s="28" t="s">
        <v>5</v>
      </c>
      <c r="H375" s="28" t="s">
        <v>623</v>
      </c>
      <c r="I375" s="28" t="b" cm="1">
        <f t="array" ref="I375">SUMPRODUCT(--(D375=Assumptions!$A$4:$A$12))&gt;0</f>
        <v>1</v>
      </c>
    </row>
    <row r="376" spans="1:9" x14ac:dyDescent="0.2">
      <c r="A376" s="28" t="s">
        <v>404</v>
      </c>
      <c r="B376" s="28" t="s">
        <v>2594</v>
      </c>
      <c r="C376" s="28" t="s">
        <v>2222</v>
      </c>
      <c r="D376" s="28" t="s">
        <v>3115</v>
      </c>
      <c r="E376" s="28" t="s">
        <v>2595</v>
      </c>
      <c r="F376" s="28" t="s">
        <v>2596</v>
      </c>
      <c r="G376" s="28" t="s">
        <v>5</v>
      </c>
      <c r="H376" s="28" t="s">
        <v>623</v>
      </c>
      <c r="I376" s="28" t="b" cm="1">
        <f t="array" ref="I376">SUMPRODUCT(--(D376=Assumptions!$A$4:$A$12))&gt;0</f>
        <v>0</v>
      </c>
    </row>
    <row r="377" spans="1:9" x14ac:dyDescent="0.2">
      <c r="A377" s="28" t="s">
        <v>404</v>
      </c>
      <c r="B377" s="28" t="s">
        <v>3124</v>
      </c>
      <c r="C377" s="28" t="s">
        <v>404</v>
      </c>
      <c r="D377" s="28" t="s">
        <v>1356</v>
      </c>
      <c r="E377" s="28" t="s">
        <v>201</v>
      </c>
      <c r="F377" s="28" t="s">
        <v>202</v>
      </c>
      <c r="G377" s="28" t="s">
        <v>5</v>
      </c>
      <c r="H377" s="28" t="s">
        <v>623</v>
      </c>
      <c r="I377" s="28" t="b" cm="1">
        <f t="array" ref="I377">SUMPRODUCT(--(D377=Assumptions!$A$4:$A$12))&gt;0</f>
        <v>0</v>
      </c>
    </row>
    <row r="378" spans="1:9" x14ac:dyDescent="0.2">
      <c r="A378" s="28" t="s">
        <v>404</v>
      </c>
      <c r="B378" s="28" t="s">
        <v>1845</v>
      </c>
      <c r="C378" s="28" t="s">
        <v>404</v>
      </c>
      <c r="D378" s="28" t="s">
        <v>1356</v>
      </c>
      <c r="E378" s="28" t="s">
        <v>201</v>
      </c>
      <c r="F378" s="28" t="s">
        <v>202</v>
      </c>
      <c r="G378" s="28" t="s">
        <v>5</v>
      </c>
      <c r="H378" s="28" t="s">
        <v>623</v>
      </c>
      <c r="I378" s="28" t="b" cm="1">
        <f t="array" ref="I378">SUMPRODUCT(--(D378=Assumptions!$A$4:$A$12))&gt;0</f>
        <v>0</v>
      </c>
    </row>
    <row r="379" spans="1:9" x14ac:dyDescent="0.2">
      <c r="A379" s="28" t="s">
        <v>615</v>
      </c>
      <c r="B379" s="28" t="s">
        <v>2597</v>
      </c>
      <c r="C379" s="28" t="s">
        <v>404</v>
      </c>
      <c r="D379" s="28" t="s">
        <v>2269</v>
      </c>
      <c r="E379" s="28" t="s">
        <v>10</v>
      </c>
      <c r="F379" s="28" t="s">
        <v>11</v>
      </c>
      <c r="G379" s="28" t="s">
        <v>5</v>
      </c>
      <c r="H379" s="28" t="s">
        <v>623</v>
      </c>
      <c r="I379" s="28" t="b" cm="1">
        <f t="array" ref="I379">SUMPRODUCT(--(D379=Assumptions!$A$4:$A$12))&gt;0</f>
        <v>0</v>
      </c>
    </row>
    <row r="380" spans="1:9" x14ac:dyDescent="0.2">
      <c r="A380" s="28" t="s">
        <v>404</v>
      </c>
      <c r="B380" s="28" t="s">
        <v>2597</v>
      </c>
      <c r="C380" s="28" t="s">
        <v>404</v>
      </c>
      <c r="D380" s="28" t="s">
        <v>1193</v>
      </c>
      <c r="E380" s="28" t="s">
        <v>10</v>
      </c>
      <c r="F380" s="28" t="s">
        <v>11</v>
      </c>
      <c r="G380" s="28" t="s">
        <v>5</v>
      </c>
      <c r="H380" s="28" t="s">
        <v>623</v>
      </c>
      <c r="I380" s="28" t="b" cm="1">
        <f t="array" ref="I380">SUMPRODUCT(--(D380=Assumptions!$A$4:$A$12))&gt;0</f>
        <v>1</v>
      </c>
    </row>
    <row r="381" spans="1:9" x14ac:dyDescent="0.2">
      <c r="A381" s="28" t="s">
        <v>404</v>
      </c>
      <c r="B381" s="28" t="s">
        <v>1046</v>
      </c>
      <c r="C381" s="28" t="s">
        <v>326</v>
      </c>
      <c r="D381" s="28" t="s">
        <v>627</v>
      </c>
      <c r="E381" s="28" t="s">
        <v>734</v>
      </c>
      <c r="F381" s="28" t="s">
        <v>415</v>
      </c>
      <c r="G381" s="28" t="s">
        <v>5</v>
      </c>
      <c r="H381" s="28" t="s">
        <v>623</v>
      </c>
      <c r="I381" s="28" t="b" cm="1">
        <f t="array" ref="I381">SUMPRODUCT(--(D381=Assumptions!$A$4:$A$12))&gt;0</f>
        <v>1</v>
      </c>
    </row>
    <row r="382" spans="1:9" x14ac:dyDescent="0.2">
      <c r="A382" s="28" t="s">
        <v>404</v>
      </c>
      <c r="B382" s="28" t="s">
        <v>3125</v>
      </c>
      <c r="C382" s="28" t="s">
        <v>404</v>
      </c>
      <c r="D382" s="28" t="s">
        <v>1193</v>
      </c>
      <c r="E382" s="28" t="s">
        <v>3126</v>
      </c>
      <c r="F382" s="28" t="s">
        <v>3127</v>
      </c>
      <c r="G382" s="28" t="s">
        <v>5</v>
      </c>
      <c r="H382" s="28" t="s">
        <v>623</v>
      </c>
      <c r="I382" s="28" t="b" cm="1">
        <f t="array" ref="I382">SUMPRODUCT(--(D382=Assumptions!$A$4:$A$12))&gt;0</f>
        <v>1</v>
      </c>
    </row>
    <row r="383" spans="1:9" x14ac:dyDescent="0.2">
      <c r="A383" s="28" t="s">
        <v>404</v>
      </c>
      <c r="B383" s="28" t="s">
        <v>2575</v>
      </c>
      <c r="C383" s="28" t="s">
        <v>2995</v>
      </c>
      <c r="D383" s="28" t="s">
        <v>3115</v>
      </c>
      <c r="E383" s="28" t="s">
        <v>3128</v>
      </c>
      <c r="F383" s="28" t="s">
        <v>2577</v>
      </c>
      <c r="G383" s="28" t="s">
        <v>5</v>
      </c>
      <c r="H383" s="28" t="s">
        <v>623</v>
      </c>
      <c r="I383" s="28" t="b" cm="1">
        <f t="array" ref="I383">SUMPRODUCT(--(D383=Assumptions!$A$4:$A$12))&gt;0</f>
        <v>0</v>
      </c>
    </row>
    <row r="384" spans="1:9" x14ac:dyDescent="0.2">
      <c r="A384" s="28" t="s">
        <v>404</v>
      </c>
      <c r="B384" s="28" t="s">
        <v>3129</v>
      </c>
      <c r="C384" s="28" t="s">
        <v>404</v>
      </c>
      <c r="D384" s="28" t="s">
        <v>3130</v>
      </c>
      <c r="E384" s="28" t="s">
        <v>1731</v>
      </c>
      <c r="F384" s="28" t="s">
        <v>1732</v>
      </c>
      <c r="G384" s="28" t="s">
        <v>5</v>
      </c>
      <c r="H384" s="28" t="s">
        <v>623</v>
      </c>
      <c r="I384" s="28" t="b" cm="1">
        <f t="array" ref="I384">SUMPRODUCT(--(D384=Assumptions!$A$4:$A$12))&gt;0</f>
        <v>0</v>
      </c>
    </row>
    <row r="385" spans="1:9" x14ac:dyDescent="0.2">
      <c r="A385" s="28" t="s">
        <v>3391</v>
      </c>
      <c r="B385" s="28" t="s">
        <v>2616</v>
      </c>
      <c r="C385" s="28" t="s">
        <v>404</v>
      </c>
      <c r="D385" s="28" t="s">
        <v>2201</v>
      </c>
      <c r="E385" s="28" t="s">
        <v>708</v>
      </c>
      <c r="F385" s="28" t="s">
        <v>148</v>
      </c>
      <c r="G385" s="28" t="s">
        <v>622</v>
      </c>
      <c r="H385" s="28" t="s">
        <v>623</v>
      </c>
      <c r="I385" s="28" t="b" cm="1">
        <f t="array" ref="I385">SUMPRODUCT(--(D385=Assumptions!$A$4:$A$12))&gt;0</f>
        <v>0</v>
      </c>
    </row>
    <row r="386" spans="1:9" x14ac:dyDescent="0.2">
      <c r="A386" s="28" t="s">
        <v>2375</v>
      </c>
      <c r="B386" s="28" t="s">
        <v>2615</v>
      </c>
      <c r="C386" s="28" t="s">
        <v>404</v>
      </c>
      <c r="D386" s="28" t="s">
        <v>2201</v>
      </c>
      <c r="E386" s="28" t="s">
        <v>2082</v>
      </c>
      <c r="F386" s="28" t="s">
        <v>2083</v>
      </c>
      <c r="G386" s="28" t="s">
        <v>622</v>
      </c>
      <c r="H386" s="28" t="s">
        <v>623</v>
      </c>
      <c r="I386" s="28" t="b" cm="1">
        <f t="array" ref="I386">SUMPRODUCT(--(D386=Assumptions!$A$4:$A$12))&gt;0</f>
        <v>0</v>
      </c>
    </row>
    <row r="387" spans="1:9" x14ac:dyDescent="0.2">
      <c r="A387" s="28" t="s">
        <v>404</v>
      </c>
      <c r="B387" s="28" t="s">
        <v>3105</v>
      </c>
      <c r="C387" s="28" t="s">
        <v>404</v>
      </c>
      <c r="D387" s="28" t="s">
        <v>1193</v>
      </c>
      <c r="E387" s="28" t="s">
        <v>3106</v>
      </c>
      <c r="F387" s="28" t="s">
        <v>3107</v>
      </c>
      <c r="G387" s="28" t="s">
        <v>5</v>
      </c>
      <c r="H387" s="28" t="s">
        <v>623</v>
      </c>
      <c r="I387" s="28" t="b" cm="1">
        <f t="array" ref="I387">SUMPRODUCT(--(D387=Assumptions!$A$4:$A$12))&gt;0</f>
        <v>1</v>
      </c>
    </row>
    <row r="388" spans="1:9" x14ac:dyDescent="0.2">
      <c r="A388" s="28" t="s">
        <v>404</v>
      </c>
      <c r="B388" s="28" t="s">
        <v>3131</v>
      </c>
      <c r="C388" s="28" t="s">
        <v>404</v>
      </c>
      <c r="D388" s="28" t="s">
        <v>1193</v>
      </c>
      <c r="E388" s="28" t="s">
        <v>3132</v>
      </c>
      <c r="F388" s="28" t="s">
        <v>3133</v>
      </c>
      <c r="G388" s="28" t="s">
        <v>5</v>
      </c>
      <c r="H388" s="28" t="s">
        <v>623</v>
      </c>
      <c r="I388" s="28" t="b" cm="1">
        <f t="array" ref="I388">SUMPRODUCT(--(D388=Assumptions!$A$4:$A$12))&gt;0</f>
        <v>1</v>
      </c>
    </row>
    <row r="389" spans="1:9" x14ac:dyDescent="0.2">
      <c r="A389" s="28" t="s">
        <v>404</v>
      </c>
      <c r="B389" s="28" t="s">
        <v>3134</v>
      </c>
      <c r="C389" s="28" t="s">
        <v>404</v>
      </c>
      <c r="D389" s="28" t="s">
        <v>1193</v>
      </c>
      <c r="E389" s="28" t="s">
        <v>108</v>
      </c>
      <c r="F389" s="28" t="s">
        <v>109</v>
      </c>
      <c r="G389" s="28" t="s">
        <v>5</v>
      </c>
      <c r="H389" s="28" t="s">
        <v>623</v>
      </c>
      <c r="I389" s="28" t="b" cm="1">
        <f t="array" ref="I389">SUMPRODUCT(--(D389=Assumptions!$A$4:$A$12))&gt;0</f>
        <v>1</v>
      </c>
    </row>
    <row r="390" spans="1:9" x14ac:dyDescent="0.2">
      <c r="A390" s="28" t="s">
        <v>404</v>
      </c>
      <c r="B390" s="28" t="s">
        <v>3122</v>
      </c>
      <c r="C390" s="28" t="s">
        <v>404</v>
      </c>
      <c r="D390" s="28" t="s">
        <v>1193</v>
      </c>
      <c r="E390" s="28" t="s">
        <v>550</v>
      </c>
      <c r="F390" s="28" t="s">
        <v>551</v>
      </c>
      <c r="G390" s="28" t="s">
        <v>5</v>
      </c>
      <c r="H390" s="28" t="s">
        <v>623</v>
      </c>
      <c r="I390" s="28" t="b" cm="1">
        <f t="array" ref="I390">SUMPRODUCT(--(D390=Assumptions!$A$4:$A$12))&gt;0</f>
        <v>1</v>
      </c>
    </row>
    <row r="391" spans="1:9" x14ac:dyDescent="0.2">
      <c r="A391" s="28" t="s">
        <v>404</v>
      </c>
      <c r="B391" s="28" t="s">
        <v>3112</v>
      </c>
      <c r="C391" s="28" t="s">
        <v>404</v>
      </c>
      <c r="D391" s="28" t="s">
        <v>1193</v>
      </c>
      <c r="E391" s="28" t="s">
        <v>201</v>
      </c>
      <c r="F391" s="28" t="s">
        <v>202</v>
      </c>
      <c r="G391" s="28" t="s">
        <v>5</v>
      </c>
      <c r="H391" s="28" t="s">
        <v>623</v>
      </c>
      <c r="I391" s="28" t="b" cm="1">
        <f t="array" ref="I391">SUMPRODUCT(--(D391=Assumptions!$A$4:$A$12))&gt;0</f>
        <v>1</v>
      </c>
    </row>
    <row r="392" spans="1:9" x14ac:dyDescent="0.2">
      <c r="A392" s="28" t="s">
        <v>404</v>
      </c>
      <c r="B392" s="28" t="s">
        <v>1884</v>
      </c>
      <c r="C392" s="28" t="s">
        <v>404</v>
      </c>
      <c r="D392" s="28" t="s">
        <v>1193</v>
      </c>
      <c r="E392" s="28" t="s">
        <v>1870</v>
      </c>
      <c r="F392" s="28" t="s">
        <v>1871</v>
      </c>
      <c r="G392" s="28" t="s">
        <v>5</v>
      </c>
      <c r="H392" s="28" t="s">
        <v>623</v>
      </c>
      <c r="I392" s="28" t="b" cm="1">
        <f t="array" ref="I392">SUMPRODUCT(--(D392=Assumptions!$A$4:$A$12))&gt;0</f>
        <v>1</v>
      </c>
    </row>
    <row r="393" spans="1:9" x14ac:dyDescent="0.2">
      <c r="A393" s="28" t="s">
        <v>404</v>
      </c>
      <c r="B393" s="28" t="s">
        <v>1841</v>
      </c>
      <c r="C393" s="28" t="s">
        <v>404</v>
      </c>
      <c r="D393" s="28" t="s">
        <v>1193</v>
      </c>
      <c r="E393" s="28" t="s">
        <v>1842</v>
      </c>
      <c r="F393" s="28" t="s">
        <v>1843</v>
      </c>
      <c r="G393" s="28" t="s">
        <v>5</v>
      </c>
      <c r="H393" s="28" t="s">
        <v>623</v>
      </c>
      <c r="I393" s="28" t="b" cm="1">
        <f t="array" ref="I393">SUMPRODUCT(--(D393=Assumptions!$A$4:$A$12))&gt;0</f>
        <v>1</v>
      </c>
    </row>
    <row r="394" spans="1:9" x14ac:dyDescent="0.2">
      <c r="A394" s="28" t="s">
        <v>404</v>
      </c>
      <c r="B394" s="28" t="s">
        <v>470</v>
      </c>
      <c r="C394" s="28" t="s">
        <v>404</v>
      </c>
      <c r="D394" s="28" t="s">
        <v>1193</v>
      </c>
      <c r="E394" s="28" t="s">
        <v>1583</v>
      </c>
      <c r="F394" s="28" t="s">
        <v>1584</v>
      </c>
      <c r="G394" s="28" t="s">
        <v>5</v>
      </c>
      <c r="H394" s="28" t="s">
        <v>623</v>
      </c>
      <c r="I394" s="28" t="b" cm="1">
        <f t="array" ref="I394">SUMPRODUCT(--(D394=Assumptions!$A$4:$A$12))&gt;0</f>
        <v>1</v>
      </c>
    </row>
    <row r="395" spans="1:9" x14ac:dyDescent="0.2">
      <c r="A395" s="28" t="s">
        <v>404</v>
      </c>
      <c r="B395" s="28" t="s">
        <v>3135</v>
      </c>
      <c r="C395" s="28" t="s">
        <v>404</v>
      </c>
      <c r="D395" s="28" t="s">
        <v>1193</v>
      </c>
      <c r="E395" s="28" t="s">
        <v>2444</v>
      </c>
      <c r="F395" s="28" t="s">
        <v>2445</v>
      </c>
      <c r="G395" s="28" t="s">
        <v>5</v>
      </c>
      <c r="H395" s="28" t="s">
        <v>623</v>
      </c>
      <c r="I395" s="28" t="b" cm="1">
        <f t="array" ref="I395">SUMPRODUCT(--(D395=Assumptions!$A$4:$A$12))&gt;0</f>
        <v>1</v>
      </c>
    </row>
    <row r="396" spans="1:9" x14ac:dyDescent="0.2">
      <c r="A396" s="28" t="s">
        <v>404</v>
      </c>
      <c r="B396" s="28" t="s">
        <v>1846</v>
      </c>
      <c r="C396" s="28" t="s">
        <v>404</v>
      </c>
      <c r="D396" s="28" t="s">
        <v>1193</v>
      </c>
      <c r="E396" s="28" t="s">
        <v>10</v>
      </c>
      <c r="F396" s="28" t="s">
        <v>11</v>
      </c>
      <c r="G396" s="28" t="s">
        <v>5</v>
      </c>
      <c r="H396" s="28" t="s">
        <v>623</v>
      </c>
      <c r="I396" s="28" t="b" cm="1">
        <f t="array" ref="I396">SUMPRODUCT(--(D396=Assumptions!$A$4:$A$12))&gt;0</f>
        <v>1</v>
      </c>
    </row>
    <row r="397" spans="1:9" x14ac:dyDescent="0.2">
      <c r="A397" s="28" t="s">
        <v>404</v>
      </c>
      <c r="B397" s="28" t="s">
        <v>2594</v>
      </c>
      <c r="C397" s="28" t="s">
        <v>404</v>
      </c>
      <c r="D397" s="28" t="s">
        <v>3136</v>
      </c>
      <c r="E397" s="28" t="s">
        <v>2595</v>
      </c>
      <c r="F397" s="28" t="s">
        <v>2596</v>
      </c>
      <c r="G397" s="28" t="s">
        <v>5</v>
      </c>
      <c r="H397" s="28" t="s">
        <v>623</v>
      </c>
      <c r="I397" s="28" t="b" cm="1">
        <f t="array" ref="I397">SUMPRODUCT(--(D397=Assumptions!$A$4:$A$12))&gt;0</f>
        <v>0</v>
      </c>
    </row>
    <row r="398" spans="1:9" x14ac:dyDescent="0.2">
      <c r="A398" s="28" t="s">
        <v>404</v>
      </c>
      <c r="B398" s="28" t="s">
        <v>3137</v>
      </c>
      <c r="C398" s="28" t="s">
        <v>404</v>
      </c>
      <c r="D398" s="28" t="s">
        <v>1356</v>
      </c>
      <c r="E398" s="28" t="s">
        <v>75</v>
      </c>
      <c r="F398" s="28" t="s">
        <v>76</v>
      </c>
      <c r="G398" s="28" t="s">
        <v>15</v>
      </c>
      <c r="H398" s="28" t="s">
        <v>623</v>
      </c>
      <c r="I398" s="28" t="b" cm="1">
        <f t="array" ref="I398">SUMPRODUCT(--(D398=Assumptions!$A$4:$A$12))&gt;0</f>
        <v>0</v>
      </c>
    </row>
    <row r="399" spans="1:9" x14ac:dyDescent="0.2">
      <c r="A399" s="28" t="s">
        <v>3138</v>
      </c>
      <c r="B399" s="28" t="s">
        <v>2579</v>
      </c>
      <c r="C399" s="28" t="s">
        <v>404</v>
      </c>
      <c r="D399" s="28" t="s">
        <v>3139</v>
      </c>
      <c r="E399" s="28" t="s">
        <v>3140</v>
      </c>
      <c r="F399" s="28" t="s">
        <v>3141</v>
      </c>
      <c r="G399" s="28" t="s">
        <v>15</v>
      </c>
      <c r="H399" s="28" t="s">
        <v>623</v>
      </c>
      <c r="I399" s="28" t="b" cm="1">
        <f t="array" ref="I399">SUMPRODUCT(--(D399=Assumptions!$A$4:$A$12))&gt;0</f>
        <v>0</v>
      </c>
    </row>
    <row r="400" spans="1:9" x14ac:dyDescent="0.2">
      <c r="A400" s="28" t="s">
        <v>404</v>
      </c>
      <c r="B400" s="28" t="s">
        <v>1863</v>
      </c>
      <c r="C400" s="28" t="s">
        <v>404</v>
      </c>
      <c r="D400" s="28" t="s">
        <v>1193</v>
      </c>
      <c r="E400" s="28" t="s">
        <v>1864</v>
      </c>
      <c r="F400" s="28" t="s">
        <v>1865</v>
      </c>
      <c r="G400" s="28" t="s">
        <v>5</v>
      </c>
      <c r="H400" s="28" t="s">
        <v>623</v>
      </c>
      <c r="I400" s="28" t="b" cm="1">
        <f t="array" ref="I400">SUMPRODUCT(--(D400=Assumptions!$A$4:$A$12))&gt;0</f>
        <v>1</v>
      </c>
    </row>
    <row r="401" spans="1:9" x14ac:dyDescent="0.2">
      <c r="A401" s="28" t="s">
        <v>404</v>
      </c>
      <c r="B401" s="28" t="s">
        <v>2575</v>
      </c>
      <c r="C401" s="28" t="s">
        <v>404</v>
      </c>
      <c r="D401" s="28" t="s">
        <v>1356</v>
      </c>
      <c r="E401" s="28" t="s">
        <v>3128</v>
      </c>
      <c r="F401" s="28" t="s">
        <v>2577</v>
      </c>
      <c r="G401" s="28" t="s">
        <v>5</v>
      </c>
      <c r="H401" s="28" t="s">
        <v>623</v>
      </c>
      <c r="I401" s="28" t="b" cm="1">
        <f t="array" ref="I401">SUMPRODUCT(--(D401=Assumptions!$A$4:$A$12))&gt;0</f>
        <v>0</v>
      </c>
    </row>
    <row r="402" spans="1:9" x14ac:dyDescent="0.2">
      <c r="A402" s="28" t="s">
        <v>404</v>
      </c>
      <c r="B402" s="28" t="s">
        <v>1047</v>
      </c>
      <c r="C402" s="28" t="s">
        <v>3142</v>
      </c>
      <c r="D402" s="28" t="s">
        <v>627</v>
      </c>
      <c r="E402" s="28" t="s">
        <v>1048</v>
      </c>
      <c r="F402" s="28" t="s">
        <v>1049</v>
      </c>
      <c r="G402" s="28" t="s">
        <v>5</v>
      </c>
      <c r="H402" s="28" t="s">
        <v>623</v>
      </c>
      <c r="I402" s="28" t="b" cm="1">
        <f t="array" ref="I402">SUMPRODUCT(--(D402=Assumptions!$A$4:$A$12))&gt;0</f>
        <v>1</v>
      </c>
    </row>
    <row r="403" spans="1:9" x14ac:dyDescent="0.2">
      <c r="A403" s="28" t="s">
        <v>404</v>
      </c>
      <c r="B403" s="28" t="s">
        <v>852</v>
      </c>
      <c r="C403" s="28" t="s">
        <v>3407</v>
      </c>
      <c r="D403" s="28" t="s">
        <v>627</v>
      </c>
      <c r="E403" s="28" t="s">
        <v>46</v>
      </c>
      <c r="F403" s="28" t="s">
        <v>47</v>
      </c>
      <c r="G403" s="28" t="s">
        <v>5</v>
      </c>
      <c r="H403" s="28" t="s">
        <v>623</v>
      </c>
      <c r="I403" s="28" t="b" cm="1">
        <f t="array" ref="I403">SUMPRODUCT(--(D403=Assumptions!$A$4:$A$12))&gt;0</f>
        <v>1</v>
      </c>
    </row>
    <row r="404" spans="1:9" x14ac:dyDescent="0.2">
      <c r="A404" s="28" t="s">
        <v>404</v>
      </c>
      <c r="B404" s="28" t="s">
        <v>839</v>
      </c>
      <c r="C404" s="28" t="s">
        <v>2571</v>
      </c>
      <c r="D404" s="28" t="s">
        <v>640</v>
      </c>
      <c r="E404" s="28" t="s">
        <v>840</v>
      </c>
      <c r="F404" s="28" t="s">
        <v>841</v>
      </c>
      <c r="G404" s="28" t="s">
        <v>5</v>
      </c>
      <c r="H404" s="28" t="s">
        <v>623</v>
      </c>
      <c r="I404" s="28" t="b" cm="1">
        <f t="array" ref="I404">SUMPRODUCT(--(D404=Assumptions!$A$4:$A$12))&gt;0</f>
        <v>1</v>
      </c>
    </row>
    <row r="405" spans="1:9" x14ac:dyDescent="0.2">
      <c r="A405" s="28" t="s">
        <v>404</v>
      </c>
      <c r="B405" s="28" t="s">
        <v>1869</v>
      </c>
      <c r="C405" s="28" t="s">
        <v>3143</v>
      </c>
      <c r="D405" s="28" t="s">
        <v>3115</v>
      </c>
      <c r="E405" s="28" t="s">
        <v>1870</v>
      </c>
      <c r="F405" s="28" t="s">
        <v>1871</v>
      </c>
      <c r="G405" s="28" t="s">
        <v>5</v>
      </c>
      <c r="H405" s="28" t="s">
        <v>623</v>
      </c>
      <c r="I405" s="28" t="b" cm="1">
        <f t="array" ref="I405">SUMPRODUCT(--(D405=Assumptions!$A$4:$A$12))&gt;0</f>
        <v>0</v>
      </c>
    </row>
    <row r="406" spans="1:9" x14ac:dyDescent="0.2">
      <c r="A406" s="28" t="s">
        <v>417</v>
      </c>
      <c r="B406" s="28" t="s">
        <v>1050</v>
      </c>
      <c r="C406" s="28" t="s">
        <v>3391</v>
      </c>
      <c r="D406" s="28" t="s">
        <v>640</v>
      </c>
      <c r="E406" s="28" t="s">
        <v>1051</v>
      </c>
      <c r="F406" s="28" t="s">
        <v>1052</v>
      </c>
      <c r="G406" s="28" t="s">
        <v>5</v>
      </c>
      <c r="H406" s="28" t="s">
        <v>623</v>
      </c>
      <c r="I406" s="28" t="b" cm="1">
        <f t="array" ref="I406">SUMPRODUCT(--(D406=Assumptions!$A$4:$A$12))&gt;0</f>
        <v>1</v>
      </c>
    </row>
    <row r="407" spans="1:9" x14ac:dyDescent="0.2">
      <c r="A407" s="28" t="s">
        <v>417</v>
      </c>
      <c r="B407" s="28" t="s">
        <v>1050</v>
      </c>
      <c r="C407" s="28" t="s">
        <v>3391</v>
      </c>
      <c r="D407" s="28" t="s">
        <v>640</v>
      </c>
      <c r="E407" s="28" t="s">
        <v>210</v>
      </c>
      <c r="F407" s="28" t="s">
        <v>211</v>
      </c>
      <c r="G407" s="28" t="s">
        <v>617</v>
      </c>
      <c r="H407" s="28" t="s">
        <v>623</v>
      </c>
      <c r="I407" s="28" t="b" cm="1">
        <f t="array" ref="I407">SUMPRODUCT(--(D407=Assumptions!$A$4:$A$12))&gt;0</f>
        <v>1</v>
      </c>
    </row>
    <row r="408" spans="1:9" x14ac:dyDescent="0.2">
      <c r="A408" s="28" t="s">
        <v>417</v>
      </c>
      <c r="B408" s="28" t="s">
        <v>1912</v>
      </c>
      <c r="C408" s="28" t="s">
        <v>417</v>
      </c>
      <c r="D408" s="28" t="s">
        <v>1356</v>
      </c>
      <c r="E408" s="28" t="s">
        <v>2651</v>
      </c>
      <c r="F408" s="28" t="s">
        <v>2652</v>
      </c>
      <c r="G408" s="28" t="s">
        <v>15</v>
      </c>
      <c r="H408" s="28" t="s">
        <v>623</v>
      </c>
      <c r="I408" s="28" t="b" cm="1">
        <f t="array" ref="I408">SUMPRODUCT(--(D408=Assumptions!$A$4:$A$12))&gt;0</f>
        <v>0</v>
      </c>
    </row>
    <row r="409" spans="1:9" x14ac:dyDescent="0.2">
      <c r="A409" s="28" t="s">
        <v>417</v>
      </c>
      <c r="B409" s="28" t="s">
        <v>2628</v>
      </c>
      <c r="C409" s="28" t="s">
        <v>417</v>
      </c>
      <c r="D409" s="28" t="s">
        <v>1356</v>
      </c>
      <c r="E409" s="28" t="s">
        <v>1903</v>
      </c>
      <c r="F409" s="28" t="s">
        <v>1904</v>
      </c>
      <c r="G409" s="28" t="s">
        <v>5</v>
      </c>
      <c r="H409" s="28" t="s">
        <v>623</v>
      </c>
      <c r="I409" s="28" t="b" cm="1">
        <f t="array" ref="I409">SUMPRODUCT(--(D409=Assumptions!$A$4:$A$12))&gt;0</f>
        <v>0</v>
      </c>
    </row>
    <row r="410" spans="1:9" x14ac:dyDescent="0.2">
      <c r="A410" s="28" t="s">
        <v>417</v>
      </c>
      <c r="B410" s="28" t="s">
        <v>2618</v>
      </c>
      <c r="C410" s="28" t="s">
        <v>417</v>
      </c>
      <c r="D410" s="28" t="s">
        <v>1356</v>
      </c>
      <c r="E410" s="28" t="s">
        <v>464</v>
      </c>
      <c r="F410" s="28" t="s">
        <v>465</v>
      </c>
      <c r="G410" s="28" t="s">
        <v>15</v>
      </c>
      <c r="H410" s="28" t="s">
        <v>623</v>
      </c>
      <c r="I410" s="28" t="b" cm="1">
        <f t="array" ref="I410">SUMPRODUCT(--(D410=Assumptions!$A$4:$A$12))&gt;0</f>
        <v>0</v>
      </c>
    </row>
    <row r="411" spans="1:9" x14ac:dyDescent="0.2">
      <c r="A411" s="28" t="s">
        <v>417</v>
      </c>
      <c r="B411" s="28" t="s">
        <v>1887</v>
      </c>
      <c r="C411" s="28" t="s">
        <v>417</v>
      </c>
      <c r="D411" s="28" t="s">
        <v>1356</v>
      </c>
      <c r="E411" s="28" t="s">
        <v>708</v>
      </c>
      <c r="F411" s="28" t="s">
        <v>148</v>
      </c>
      <c r="G411" s="28" t="s">
        <v>15</v>
      </c>
      <c r="H411" s="28" t="s">
        <v>623</v>
      </c>
      <c r="I411" s="28" t="b" cm="1">
        <f t="array" ref="I411">SUMPRODUCT(--(D411=Assumptions!$A$4:$A$12))&gt;0</f>
        <v>0</v>
      </c>
    </row>
    <row r="412" spans="1:9" x14ac:dyDescent="0.2">
      <c r="A412" s="28" t="s">
        <v>417</v>
      </c>
      <c r="B412" s="28" t="s">
        <v>1053</v>
      </c>
      <c r="C412" s="28" t="s">
        <v>2234</v>
      </c>
      <c r="D412" s="28" t="s">
        <v>627</v>
      </c>
      <c r="E412" s="28" t="s">
        <v>1054</v>
      </c>
      <c r="F412" s="28" t="s">
        <v>1055</v>
      </c>
      <c r="G412" s="28" t="s">
        <v>5</v>
      </c>
      <c r="H412" s="28" t="s">
        <v>623</v>
      </c>
      <c r="I412" s="28" t="b" cm="1">
        <f t="array" ref="I412">SUMPRODUCT(--(D412=Assumptions!$A$4:$A$12))&gt;0</f>
        <v>1</v>
      </c>
    </row>
    <row r="413" spans="1:9" x14ac:dyDescent="0.2">
      <c r="A413" s="28" t="s">
        <v>417</v>
      </c>
      <c r="B413" s="28" t="s">
        <v>3144</v>
      </c>
      <c r="C413" s="28" t="s">
        <v>3138</v>
      </c>
      <c r="D413" s="28" t="s">
        <v>1356</v>
      </c>
      <c r="E413" s="28" t="s">
        <v>10</v>
      </c>
      <c r="F413" s="28" t="s">
        <v>11</v>
      </c>
      <c r="G413" s="28" t="s">
        <v>5</v>
      </c>
      <c r="H413" s="28" t="s">
        <v>623</v>
      </c>
      <c r="I413" s="28" t="b" cm="1">
        <f t="array" ref="I413">SUMPRODUCT(--(D413=Assumptions!$A$4:$A$12))&gt;0</f>
        <v>0</v>
      </c>
    </row>
    <row r="414" spans="1:9" x14ac:dyDescent="0.2">
      <c r="A414" s="28" t="s">
        <v>417</v>
      </c>
      <c r="B414" s="28" t="s">
        <v>3145</v>
      </c>
      <c r="C414" s="28" t="s">
        <v>200</v>
      </c>
      <c r="D414" s="28" t="s">
        <v>1356</v>
      </c>
      <c r="E414" s="28" t="s">
        <v>3146</v>
      </c>
      <c r="F414" s="28" t="s">
        <v>3147</v>
      </c>
      <c r="G414" s="28" t="s">
        <v>5</v>
      </c>
      <c r="H414" s="28" t="s">
        <v>623</v>
      </c>
      <c r="I414" s="28" t="b" cm="1">
        <f t="array" ref="I414">SUMPRODUCT(--(D414=Assumptions!$A$4:$A$12))&gt;0</f>
        <v>0</v>
      </c>
    </row>
    <row r="415" spans="1:9" x14ac:dyDescent="0.2">
      <c r="A415" s="28" t="s">
        <v>417</v>
      </c>
      <c r="B415" s="28" t="s">
        <v>2626</v>
      </c>
      <c r="C415" s="28" t="s">
        <v>417</v>
      </c>
      <c r="D415" s="28" t="s">
        <v>1193</v>
      </c>
      <c r="E415" s="28" t="s">
        <v>1903</v>
      </c>
      <c r="F415" s="28" t="s">
        <v>1904</v>
      </c>
      <c r="G415" s="28" t="s">
        <v>5</v>
      </c>
      <c r="H415" s="28" t="s">
        <v>623</v>
      </c>
      <c r="I415" s="28" t="b" cm="1">
        <f t="array" ref="I415">SUMPRODUCT(--(D415=Assumptions!$A$4:$A$12))&gt;0</f>
        <v>1</v>
      </c>
    </row>
    <row r="416" spans="1:9" x14ac:dyDescent="0.2">
      <c r="A416" s="28" t="s">
        <v>417</v>
      </c>
      <c r="B416" s="28" t="s">
        <v>2621</v>
      </c>
      <c r="C416" s="28" t="s">
        <v>417</v>
      </c>
      <c r="D416" s="28" t="s">
        <v>1193</v>
      </c>
      <c r="E416" s="28" t="s">
        <v>61</v>
      </c>
      <c r="F416" s="28" t="s">
        <v>62</v>
      </c>
      <c r="G416" s="28" t="s">
        <v>5</v>
      </c>
      <c r="H416" s="28" t="s">
        <v>623</v>
      </c>
      <c r="I416" s="28" t="b" cm="1">
        <f t="array" ref="I416">SUMPRODUCT(--(D416=Assumptions!$A$4:$A$12))&gt;0</f>
        <v>1</v>
      </c>
    </row>
    <row r="417" spans="1:9" x14ac:dyDescent="0.2">
      <c r="A417" s="28" t="s">
        <v>417</v>
      </c>
      <c r="B417" s="28" t="s">
        <v>3148</v>
      </c>
      <c r="C417" s="28" t="s">
        <v>417</v>
      </c>
      <c r="D417" s="28" t="s">
        <v>1193</v>
      </c>
      <c r="E417" s="28" t="s">
        <v>79</v>
      </c>
      <c r="F417" s="28" t="s">
        <v>80</v>
      </c>
      <c r="G417" s="28" t="s">
        <v>5</v>
      </c>
      <c r="H417" s="28" t="s">
        <v>623</v>
      </c>
      <c r="I417" s="28" t="b" cm="1">
        <f t="array" ref="I417">SUMPRODUCT(--(D417=Assumptions!$A$4:$A$12))&gt;0</f>
        <v>1</v>
      </c>
    </row>
    <row r="418" spans="1:9" x14ac:dyDescent="0.2">
      <c r="A418" s="28" t="s">
        <v>417</v>
      </c>
      <c r="B418" s="28" t="s">
        <v>3149</v>
      </c>
      <c r="C418" s="28" t="s">
        <v>417</v>
      </c>
      <c r="D418" s="28" t="s">
        <v>1193</v>
      </c>
      <c r="E418" s="28" t="s">
        <v>657</v>
      </c>
      <c r="F418" s="28" t="s">
        <v>658</v>
      </c>
      <c r="G418" s="28" t="s">
        <v>15</v>
      </c>
      <c r="H418" s="28" t="s">
        <v>623</v>
      </c>
      <c r="I418" s="28" t="b" cm="1">
        <f t="array" ref="I418">SUMPRODUCT(--(D418=Assumptions!$A$4:$A$12))&gt;0</f>
        <v>1</v>
      </c>
    </row>
    <row r="419" spans="1:9" x14ac:dyDescent="0.2">
      <c r="A419" s="28" t="s">
        <v>417</v>
      </c>
      <c r="B419" s="28" t="s">
        <v>3150</v>
      </c>
      <c r="C419" s="28" t="s">
        <v>417</v>
      </c>
      <c r="D419" s="28" t="s">
        <v>1193</v>
      </c>
      <c r="E419" s="28" t="s">
        <v>427</v>
      </c>
      <c r="F419" s="28" t="s">
        <v>428</v>
      </c>
      <c r="G419" s="28" t="s">
        <v>5</v>
      </c>
      <c r="H419" s="28" t="s">
        <v>623</v>
      </c>
      <c r="I419" s="28" t="b" cm="1">
        <f t="array" ref="I419">SUMPRODUCT(--(D419=Assumptions!$A$4:$A$12))&gt;0</f>
        <v>1</v>
      </c>
    </row>
    <row r="420" spans="1:9" x14ac:dyDescent="0.2">
      <c r="A420" s="28" t="s">
        <v>417</v>
      </c>
      <c r="B420" s="28" t="s">
        <v>2633</v>
      </c>
      <c r="C420" s="28" t="s">
        <v>417</v>
      </c>
      <c r="D420" s="28" t="s">
        <v>1193</v>
      </c>
      <c r="E420" s="28" t="s">
        <v>708</v>
      </c>
      <c r="F420" s="28" t="s">
        <v>148</v>
      </c>
      <c r="G420" s="28" t="s">
        <v>5</v>
      </c>
      <c r="H420" s="28" t="s">
        <v>623</v>
      </c>
      <c r="I420" s="28" t="b" cm="1">
        <f t="array" ref="I420">SUMPRODUCT(--(D420=Assumptions!$A$4:$A$12))&gt;0</f>
        <v>1</v>
      </c>
    </row>
    <row r="421" spans="1:9" x14ac:dyDescent="0.2">
      <c r="A421" s="28" t="s">
        <v>417</v>
      </c>
      <c r="B421" s="28" t="s">
        <v>3151</v>
      </c>
      <c r="C421" s="28" t="s">
        <v>417</v>
      </c>
      <c r="D421" s="28" t="s">
        <v>1193</v>
      </c>
      <c r="E421" s="28" t="s">
        <v>46</v>
      </c>
      <c r="F421" s="28" t="s">
        <v>47</v>
      </c>
      <c r="G421" s="28" t="s">
        <v>5</v>
      </c>
      <c r="H421" s="28" t="s">
        <v>647</v>
      </c>
      <c r="I421" s="28" t="b" cm="1">
        <f t="array" ref="I421">SUMPRODUCT(--(D421=Assumptions!$A$4:$A$12))&gt;0</f>
        <v>1</v>
      </c>
    </row>
    <row r="422" spans="1:9" x14ac:dyDescent="0.2">
      <c r="A422" s="28" t="s">
        <v>417</v>
      </c>
      <c r="B422" s="28" t="s">
        <v>3151</v>
      </c>
      <c r="C422" s="28" t="s">
        <v>417</v>
      </c>
      <c r="D422" s="28" t="s">
        <v>1193</v>
      </c>
      <c r="E422" s="28" t="s">
        <v>2250</v>
      </c>
      <c r="F422" s="28" t="s">
        <v>2251</v>
      </c>
      <c r="G422" s="28" t="s">
        <v>5</v>
      </c>
      <c r="H422" s="28" t="s">
        <v>623</v>
      </c>
      <c r="I422" s="28" t="b" cm="1">
        <f t="array" ref="I422">SUMPRODUCT(--(D422=Assumptions!$A$4:$A$12))&gt;0</f>
        <v>1</v>
      </c>
    </row>
    <row r="423" spans="1:9" x14ac:dyDescent="0.2">
      <c r="A423" s="28" t="s">
        <v>417</v>
      </c>
      <c r="B423" s="28" t="s">
        <v>3152</v>
      </c>
      <c r="C423" s="28" t="s">
        <v>417</v>
      </c>
      <c r="D423" s="28" t="s">
        <v>1193</v>
      </c>
      <c r="E423" s="28" t="s">
        <v>214</v>
      </c>
      <c r="F423" s="28" t="s">
        <v>215</v>
      </c>
      <c r="G423" s="28" t="s">
        <v>5</v>
      </c>
      <c r="H423" s="28" t="s">
        <v>623</v>
      </c>
      <c r="I423" s="28" t="b" cm="1">
        <f t="array" ref="I423">SUMPRODUCT(--(D423=Assumptions!$A$4:$A$12))&gt;0</f>
        <v>1</v>
      </c>
    </row>
    <row r="424" spans="1:9" x14ac:dyDescent="0.2">
      <c r="A424" s="28" t="s">
        <v>417</v>
      </c>
      <c r="B424" s="28" t="s">
        <v>2637</v>
      </c>
      <c r="C424" s="28" t="s">
        <v>417</v>
      </c>
      <c r="D424" s="28" t="s">
        <v>1193</v>
      </c>
      <c r="E424" s="28" t="s">
        <v>36</v>
      </c>
      <c r="F424" s="28" t="s">
        <v>37</v>
      </c>
      <c r="G424" s="28" t="s">
        <v>5</v>
      </c>
      <c r="H424" s="28" t="s">
        <v>623</v>
      </c>
      <c r="I424" s="28" t="b" cm="1">
        <f t="array" ref="I424">SUMPRODUCT(--(D424=Assumptions!$A$4:$A$12))&gt;0</f>
        <v>1</v>
      </c>
    </row>
    <row r="425" spans="1:9" x14ac:dyDescent="0.2">
      <c r="A425" s="28" t="s">
        <v>417</v>
      </c>
      <c r="B425" s="28" t="s">
        <v>1911</v>
      </c>
      <c r="C425" s="28" t="s">
        <v>417</v>
      </c>
      <c r="D425" s="28" t="s">
        <v>1193</v>
      </c>
      <c r="E425" s="28" t="s">
        <v>10</v>
      </c>
      <c r="F425" s="28" t="s">
        <v>11</v>
      </c>
      <c r="G425" s="28" t="s">
        <v>15</v>
      </c>
      <c r="H425" s="28" t="s">
        <v>623</v>
      </c>
      <c r="I425" s="28" t="b" cm="1">
        <f t="array" ref="I425">SUMPRODUCT(--(D425=Assumptions!$A$4:$A$12))&gt;0</f>
        <v>1</v>
      </c>
    </row>
    <row r="426" spans="1:9" x14ac:dyDescent="0.2">
      <c r="A426" s="28" t="s">
        <v>417</v>
      </c>
      <c r="B426" s="28" t="s">
        <v>1056</v>
      </c>
      <c r="C426" s="28" t="s">
        <v>3153</v>
      </c>
      <c r="D426" s="28" t="s">
        <v>627</v>
      </c>
      <c r="E426" s="28" t="s">
        <v>731</v>
      </c>
      <c r="F426" s="28" t="s">
        <v>732</v>
      </c>
      <c r="G426" s="28" t="s">
        <v>5</v>
      </c>
      <c r="H426" s="28" t="s">
        <v>623</v>
      </c>
      <c r="I426" s="28" t="b" cm="1">
        <f t="array" ref="I426">SUMPRODUCT(--(D426=Assumptions!$A$4:$A$12))&gt;0</f>
        <v>1</v>
      </c>
    </row>
    <row r="427" spans="1:9" x14ac:dyDescent="0.2">
      <c r="A427" s="28" t="s">
        <v>417</v>
      </c>
      <c r="B427" s="28" t="s">
        <v>1057</v>
      </c>
      <c r="C427" s="28" t="s">
        <v>496</v>
      </c>
      <c r="D427" s="28" t="s">
        <v>654</v>
      </c>
      <c r="E427" s="28" t="s">
        <v>355</v>
      </c>
      <c r="F427" s="28" t="s">
        <v>356</v>
      </c>
      <c r="G427" s="28" t="s">
        <v>5</v>
      </c>
      <c r="H427" s="28" t="s">
        <v>623</v>
      </c>
      <c r="I427" s="28" t="b" cm="1">
        <f t="array" ref="I427">SUMPRODUCT(--(D427=Assumptions!$A$4:$A$12))&gt;0</f>
        <v>1</v>
      </c>
    </row>
    <row r="428" spans="1:9" x14ac:dyDescent="0.2">
      <c r="A428" s="28" t="s">
        <v>417</v>
      </c>
      <c r="B428" s="28" t="s">
        <v>1058</v>
      </c>
      <c r="C428" s="28" t="s">
        <v>2170</v>
      </c>
      <c r="D428" s="28" t="s">
        <v>640</v>
      </c>
      <c r="E428" s="28" t="s">
        <v>1059</v>
      </c>
      <c r="F428" s="28" t="s">
        <v>1060</v>
      </c>
      <c r="G428" s="28" t="s">
        <v>15</v>
      </c>
      <c r="H428" s="28" t="s">
        <v>623</v>
      </c>
      <c r="I428" s="28" t="b" cm="1">
        <f t="array" ref="I428">SUMPRODUCT(--(D428=Assumptions!$A$4:$A$12))&gt;0</f>
        <v>1</v>
      </c>
    </row>
    <row r="429" spans="1:9" x14ac:dyDescent="0.2">
      <c r="A429" s="28" t="s">
        <v>417</v>
      </c>
      <c r="B429" s="28" t="s">
        <v>1058</v>
      </c>
      <c r="C429" s="28" t="s">
        <v>2170</v>
      </c>
      <c r="D429" s="28" t="s">
        <v>640</v>
      </c>
      <c r="E429" s="28" t="s">
        <v>1061</v>
      </c>
      <c r="F429" s="28" t="s">
        <v>1062</v>
      </c>
      <c r="G429" s="28" t="s">
        <v>617</v>
      </c>
      <c r="H429" s="28" t="s">
        <v>623</v>
      </c>
      <c r="I429" s="28" t="b" cm="1">
        <f t="array" ref="I429">SUMPRODUCT(--(D429=Assumptions!$A$4:$A$12))&gt;0</f>
        <v>1</v>
      </c>
    </row>
    <row r="430" spans="1:9" x14ac:dyDescent="0.2">
      <c r="A430" s="28" t="s">
        <v>417</v>
      </c>
      <c r="B430" s="28" t="s">
        <v>865</v>
      </c>
      <c r="C430" s="28" t="s">
        <v>2313</v>
      </c>
      <c r="D430" s="28" t="s">
        <v>627</v>
      </c>
      <c r="E430" s="28" t="s">
        <v>1063</v>
      </c>
      <c r="F430" s="28" t="s">
        <v>1064</v>
      </c>
      <c r="G430" s="28" t="s">
        <v>5</v>
      </c>
      <c r="H430" s="28" t="s">
        <v>623</v>
      </c>
      <c r="I430" s="28" t="b" cm="1">
        <f t="array" ref="I430">SUMPRODUCT(--(D430=Assumptions!$A$4:$A$12))&gt;0</f>
        <v>1</v>
      </c>
    </row>
    <row r="431" spans="1:9" x14ac:dyDescent="0.2">
      <c r="A431" s="28" t="s">
        <v>417</v>
      </c>
      <c r="B431" s="28" t="s">
        <v>865</v>
      </c>
      <c r="C431" s="28" t="s">
        <v>2313</v>
      </c>
      <c r="D431" s="28" t="s">
        <v>627</v>
      </c>
      <c r="E431" s="28" t="s">
        <v>1065</v>
      </c>
      <c r="F431" s="28" t="s">
        <v>1066</v>
      </c>
      <c r="G431" s="28" t="s">
        <v>617</v>
      </c>
      <c r="H431" s="28" t="s">
        <v>623</v>
      </c>
      <c r="I431" s="28" t="b" cm="1">
        <f t="array" ref="I431">SUMPRODUCT(--(D431=Assumptions!$A$4:$A$12))&gt;0</f>
        <v>1</v>
      </c>
    </row>
    <row r="432" spans="1:9" x14ac:dyDescent="0.2">
      <c r="A432" s="28" t="s">
        <v>417</v>
      </c>
      <c r="B432" s="28" t="s">
        <v>1067</v>
      </c>
      <c r="C432" s="28" t="s">
        <v>3154</v>
      </c>
      <c r="D432" s="28" t="s">
        <v>640</v>
      </c>
      <c r="E432" s="28" t="s">
        <v>1068</v>
      </c>
      <c r="F432" s="28" t="s">
        <v>1069</v>
      </c>
      <c r="G432" s="28" t="s">
        <v>5</v>
      </c>
      <c r="H432" s="28" t="s">
        <v>623</v>
      </c>
      <c r="I432" s="28" t="b" cm="1">
        <f t="array" ref="I432">SUMPRODUCT(--(D432=Assumptions!$A$4:$A$12))&gt;0</f>
        <v>1</v>
      </c>
    </row>
    <row r="433" spans="1:9" x14ac:dyDescent="0.2">
      <c r="A433" s="28" t="s">
        <v>417</v>
      </c>
      <c r="B433" s="28" t="s">
        <v>3155</v>
      </c>
      <c r="C433" s="28" t="s">
        <v>4</v>
      </c>
      <c r="D433" s="28" t="s">
        <v>1356</v>
      </c>
      <c r="E433" s="28" t="s">
        <v>493</v>
      </c>
      <c r="F433" s="28" t="s">
        <v>494</v>
      </c>
      <c r="G433" s="28" t="s">
        <v>5</v>
      </c>
      <c r="H433" s="28" t="s">
        <v>623</v>
      </c>
      <c r="I433" s="28" t="b" cm="1">
        <f t="array" ref="I433">SUMPRODUCT(--(D433=Assumptions!$A$4:$A$12))&gt;0</f>
        <v>0</v>
      </c>
    </row>
    <row r="434" spans="1:9" x14ac:dyDescent="0.2">
      <c r="A434" s="28" t="s">
        <v>3156</v>
      </c>
      <c r="B434" s="28" t="s">
        <v>2014</v>
      </c>
      <c r="C434" s="28" t="s">
        <v>417</v>
      </c>
      <c r="D434" s="28" t="s">
        <v>2201</v>
      </c>
      <c r="E434" s="28" t="s">
        <v>1070</v>
      </c>
      <c r="F434" s="28" t="s">
        <v>1071</v>
      </c>
      <c r="G434" s="28" t="s">
        <v>622</v>
      </c>
      <c r="H434" s="28" t="s">
        <v>623</v>
      </c>
      <c r="I434" s="28" t="b" cm="1">
        <f t="array" ref="I434">SUMPRODUCT(--(D434=Assumptions!$A$4:$A$12))&gt;0</f>
        <v>0</v>
      </c>
    </row>
    <row r="435" spans="1:9" x14ac:dyDescent="0.2">
      <c r="A435" s="28" t="s">
        <v>444</v>
      </c>
      <c r="B435" s="28" t="s">
        <v>1072</v>
      </c>
      <c r="C435" s="28" t="s">
        <v>3408</v>
      </c>
      <c r="D435" s="28" t="s">
        <v>640</v>
      </c>
      <c r="E435" s="28" t="s">
        <v>1073</v>
      </c>
      <c r="F435" s="28" t="s">
        <v>1074</v>
      </c>
      <c r="G435" s="28" t="s">
        <v>5</v>
      </c>
      <c r="H435" s="28" t="s">
        <v>623</v>
      </c>
      <c r="I435" s="28" t="b" cm="1">
        <f t="array" ref="I435">SUMPRODUCT(--(D435=Assumptions!$A$4:$A$12))&gt;0</f>
        <v>1</v>
      </c>
    </row>
    <row r="436" spans="1:9" x14ac:dyDescent="0.2">
      <c r="A436" s="28" t="s">
        <v>444</v>
      </c>
      <c r="B436" s="28" t="s">
        <v>1075</v>
      </c>
      <c r="C436" s="28" t="s">
        <v>2170</v>
      </c>
      <c r="D436" s="28" t="s">
        <v>640</v>
      </c>
      <c r="E436" s="28" t="s">
        <v>1076</v>
      </c>
      <c r="F436" s="28" t="s">
        <v>1077</v>
      </c>
      <c r="G436" s="28" t="s">
        <v>617</v>
      </c>
      <c r="H436" s="28" t="s">
        <v>623</v>
      </c>
      <c r="I436" s="28" t="b" cm="1">
        <f t="array" ref="I436">SUMPRODUCT(--(D436=Assumptions!$A$4:$A$12))&gt;0</f>
        <v>1</v>
      </c>
    </row>
    <row r="437" spans="1:9" x14ac:dyDescent="0.2">
      <c r="A437" s="28" t="s">
        <v>444</v>
      </c>
      <c r="B437" s="28" t="s">
        <v>3157</v>
      </c>
      <c r="C437" s="28" t="s">
        <v>444</v>
      </c>
      <c r="D437" s="28" t="s">
        <v>1193</v>
      </c>
      <c r="E437" s="28" t="s">
        <v>46</v>
      </c>
      <c r="F437" s="28" t="s">
        <v>47</v>
      </c>
      <c r="G437" s="28" t="s">
        <v>5</v>
      </c>
      <c r="H437" s="28" t="s">
        <v>623</v>
      </c>
      <c r="I437" s="28" t="b" cm="1">
        <f t="array" ref="I437">SUMPRODUCT(--(D437=Assumptions!$A$4:$A$12))&gt;0</f>
        <v>1</v>
      </c>
    </row>
    <row r="438" spans="1:9" x14ac:dyDescent="0.2">
      <c r="A438" s="28" t="s">
        <v>444</v>
      </c>
      <c r="B438" s="28" t="s">
        <v>1980</v>
      </c>
      <c r="C438" s="28" t="s">
        <v>444</v>
      </c>
      <c r="D438" s="28" t="s">
        <v>1193</v>
      </c>
      <c r="E438" s="28" t="s">
        <v>1981</v>
      </c>
      <c r="F438" s="28" t="s">
        <v>1982</v>
      </c>
      <c r="G438" s="28" t="s">
        <v>5</v>
      </c>
      <c r="H438" s="28" t="s">
        <v>623</v>
      </c>
      <c r="I438" s="28" t="b" cm="1">
        <f t="array" ref="I438">SUMPRODUCT(--(D438=Assumptions!$A$4:$A$12))&gt;0</f>
        <v>1</v>
      </c>
    </row>
    <row r="439" spans="1:9" x14ac:dyDescent="0.2">
      <c r="A439" s="28" t="s">
        <v>444</v>
      </c>
      <c r="B439" s="28" t="s">
        <v>3158</v>
      </c>
      <c r="C439" s="28" t="s">
        <v>444</v>
      </c>
      <c r="D439" s="28" t="s">
        <v>1193</v>
      </c>
      <c r="E439" s="28" t="s">
        <v>10</v>
      </c>
      <c r="F439" s="28" t="s">
        <v>11</v>
      </c>
      <c r="G439" s="28" t="s">
        <v>15</v>
      </c>
      <c r="H439" s="28" t="s">
        <v>623</v>
      </c>
      <c r="I439" s="28" t="b" cm="1">
        <f t="array" ref="I439">SUMPRODUCT(--(D439=Assumptions!$A$4:$A$12))&gt;0</f>
        <v>1</v>
      </c>
    </row>
    <row r="440" spans="1:9" x14ac:dyDescent="0.2">
      <c r="A440" s="28" t="s">
        <v>444</v>
      </c>
      <c r="B440" s="28" t="s">
        <v>1078</v>
      </c>
      <c r="C440" s="28" t="s">
        <v>3153</v>
      </c>
      <c r="D440" s="28" t="s">
        <v>627</v>
      </c>
      <c r="E440" s="28" t="s">
        <v>1079</v>
      </c>
      <c r="F440" s="28" t="s">
        <v>1080</v>
      </c>
      <c r="G440" s="28" t="s">
        <v>5</v>
      </c>
      <c r="H440" s="28" t="s">
        <v>623</v>
      </c>
      <c r="I440" s="28" t="b" cm="1">
        <f t="array" ref="I440">SUMPRODUCT(--(D440=Assumptions!$A$4:$A$12))&gt;0</f>
        <v>1</v>
      </c>
    </row>
    <row r="441" spans="1:9" x14ac:dyDescent="0.2">
      <c r="A441" s="28" t="s">
        <v>444</v>
      </c>
      <c r="B441" s="28" t="s">
        <v>3159</v>
      </c>
      <c r="C441" s="28" t="s">
        <v>444</v>
      </c>
      <c r="D441" s="28" t="s">
        <v>1193</v>
      </c>
      <c r="E441" s="28" t="s">
        <v>252</v>
      </c>
      <c r="F441" s="28" t="s">
        <v>253</v>
      </c>
      <c r="G441" s="28" t="s">
        <v>5</v>
      </c>
      <c r="H441" s="28" t="s">
        <v>623</v>
      </c>
      <c r="I441" s="28" t="b" cm="1">
        <f t="array" ref="I441">SUMPRODUCT(--(D441=Assumptions!$A$4:$A$12))&gt;0</f>
        <v>1</v>
      </c>
    </row>
    <row r="442" spans="1:9" x14ac:dyDescent="0.2">
      <c r="A442" s="28" t="s">
        <v>444</v>
      </c>
      <c r="B442" s="28" t="s">
        <v>3160</v>
      </c>
      <c r="C442" s="28" t="s">
        <v>444</v>
      </c>
      <c r="D442" s="28" t="s">
        <v>1193</v>
      </c>
      <c r="E442" s="28" t="s">
        <v>1374</v>
      </c>
      <c r="F442" s="28" t="s">
        <v>1375</v>
      </c>
      <c r="G442" s="28" t="s">
        <v>5</v>
      </c>
      <c r="H442" s="28" t="s">
        <v>623</v>
      </c>
      <c r="I442" s="28" t="b" cm="1">
        <f t="array" ref="I442">SUMPRODUCT(--(D442=Assumptions!$A$4:$A$12))&gt;0</f>
        <v>1</v>
      </c>
    </row>
    <row r="443" spans="1:9" x14ac:dyDescent="0.2">
      <c r="A443" s="28" t="s">
        <v>444</v>
      </c>
      <c r="B443" s="28" t="s">
        <v>3161</v>
      </c>
      <c r="C443" s="28" t="s">
        <v>444</v>
      </c>
      <c r="D443" s="28" t="s">
        <v>1193</v>
      </c>
      <c r="E443" s="28" t="s">
        <v>3162</v>
      </c>
      <c r="F443" s="28" t="s">
        <v>3163</v>
      </c>
      <c r="G443" s="28" t="s">
        <v>5</v>
      </c>
      <c r="H443" s="28" t="s">
        <v>623</v>
      </c>
      <c r="I443" s="28" t="b" cm="1">
        <f t="array" ref="I443">SUMPRODUCT(--(D443=Assumptions!$A$4:$A$12))&gt;0</f>
        <v>1</v>
      </c>
    </row>
    <row r="444" spans="1:9" x14ac:dyDescent="0.2">
      <c r="A444" s="28" t="s">
        <v>444</v>
      </c>
      <c r="B444" s="28" t="s">
        <v>3164</v>
      </c>
      <c r="C444" s="28" t="s">
        <v>444</v>
      </c>
      <c r="D444" s="28" t="s">
        <v>1356</v>
      </c>
      <c r="E444" s="28" t="s">
        <v>2397</v>
      </c>
      <c r="F444" s="28" t="s">
        <v>2398</v>
      </c>
      <c r="G444" s="28" t="s">
        <v>617</v>
      </c>
      <c r="H444" s="28" t="s">
        <v>623</v>
      </c>
      <c r="I444" s="28" t="b" cm="1">
        <f t="array" ref="I444">SUMPRODUCT(--(D444=Assumptions!$A$4:$A$12))&gt;0</f>
        <v>0</v>
      </c>
    </row>
    <row r="445" spans="1:9" x14ac:dyDescent="0.2">
      <c r="A445" s="28" t="s">
        <v>444</v>
      </c>
      <c r="B445" s="28" t="s">
        <v>3165</v>
      </c>
      <c r="C445" s="28" t="s">
        <v>444</v>
      </c>
      <c r="D445" s="28" t="s">
        <v>1193</v>
      </c>
      <c r="E445" s="28" t="s">
        <v>1879</v>
      </c>
      <c r="F445" s="28" t="s">
        <v>1880</v>
      </c>
      <c r="G445" s="28" t="s">
        <v>5</v>
      </c>
      <c r="H445" s="28" t="s">
        <v>623</v>
      </c>
      <c r="I445" s="28" t="b" cm="1">
        <f t="array" ref="I445">SUMPRODUCT(--(D445=Assumptions!$A$4:$A$12))&gt;0</f>
        <v>1</v>
      </c>
    </row>
    <row r="446" spans="1:9" x14ac:dyDescent="0.2">
      <c r="A446" s="28" t="s">
        <v>444</v>
      </c>
      <c r="B446" s="28" t="s">
        <v>1920</v>
      </c>
      <c r="C446" s="28" t="s">
        <v>444</v>
      </c>
      <c r="D446" s="28" t="s">
        <v>1193</v>
      </c>
      <c r="E446" s="28" t="s">
        <v>1921</v>
      </c>
      <c r="F446" s="28" t="s">
        <v>1922</v>
      </c>
      <c r="G446" s="28" t="s">
        <v>5</v>
      </c>
      <c r="H446" s="28" t="s">
        <v>623</v>
      </c>
      <c r="I446" s="28" t="b" cm="1">
        <f t="array" ref="I446">SUMPRODUCT(--(D446=Assumptions!$A$4:$A$12))&gt;0</f>
        <v>1</v>
      </c>
    </row>
    <row r="447" spans="1:9" x14ac:dyDescent="0.2">
      <c r="A447" s="28" t="s">
        <v>444</v>
      </c>
      <c r="B447" s="28" t="s">
        <v>3166</v>
      </c>
      <c r="C447" s="28" t="s">
        <v>444</v>
      </c>
      <c r="D447" s="28" t="s">
        <v>1193</v>
      </c>
      <c r="E447" s="28" t="s">
        <v>3167</v>
      </c>
      <c r="F447" s="28" t="s">
        <v>3168</v>
      </c>
      <c r="G447" s="28" t="s">
        <v>5</v>
      </c>
      <c r="H447" s="28" t="s">
        <v>623</v>
      </c>
      <c r="I447" s="28" t="b" cm="1">
        <f t="array" ref="I447">SUMPRODUCT(--(D447=Assumptions!$A$4:$A$12))&gt;0</f>
        <v>1</v>
      </c>
    </row>
    <row r="448" spans="1:9" x14ac:dyDescent="0.2">
      <c r="A448" s="28" t="s">
        <v>444</v>
      </c>
      <c r="B448" s="28" t="s">
        <v>3169</v>
      </c>
      <c r="C448" s="28" t="s">
        <v>444</v>
      </c>
      <c r="D448" s="28" t="s">
        <v>1356</v>
      </c>
      <c r="E448" s="28" t="s">
        <v>1879</v>
      </c>
      <c r="F448" s="28" t="s">
        <v>1880</v>
      </c>
      <c r="G448" s="28" t="s">
        <v>5</v>
      </c>
      <c r="H448" s="28" t="s">
        <v>623</v>
      </c>
      <c r="I448" s="28" t="b" cm="1">
        <f t="array" ref="I448">SUMPRODUCT(--(D448=Assumptions!$A$4:$A$12))&gt;0</f>
        <v>0</v>
      </c>
    </row>
    <row r="449" spans="1:9" x14ac:dyDescent="0.2">
      <c r="A449" s="28" t="s">
        <v>444</v>
      </c>
      <c r="B449" s="28" t="s">
        <v>1964</v>
      </c>
      <c r="C449" s="28" t="s">
        <v>444</v>
      </c>
      <c r="D449" s="28" t="s">
        <v>1356</v>
      </c>
      <c r="E449" s="28" t="s">
        <v>252</v>
      </c>
      <c r="F449" s="28" t="s">
        <v>253</v>
      </c>
      <c r="G449" s="28" t="s">
        <v>5</v>
      </c>
      <c r="H449" s="28" t="s">
        <v>623</v>
      </c>
      <c r="I449" s="28" t="b" cm="1">
        <f t="array" ref="I449">SUMPRODUCT(--(D449=Assumptions!$A$4:$A$12))&gt;0</f>
        <v>0</v>
      </c>
    </row>
    <row r="450" spans="1:9" x14ac:dyDescent="0.2">
      <c r="A450" s="28" t="s">
        <v>444</v>
      </c>
      <c r="B450" s="28" t="s">
        <v>3170</v>
      </c>
      <c r="C450" s="28" t="s">
        <v>444</v>
      </c>
      <c r="D450" s="28" t="s">
        <v>1261</v>
      </c>
      <c r="E450" s="28" t="s">
        <v>376</v>
      </c>
      <c r="F450" s="28" t="s">
        <v>377</v>
      </c>
      <c r="G450" s="28" t="s">
        <v>622</v>
      </c>
      <c r="H450" s="28" t="s">
        <v>623</v>
      </c>
      <c r="I450" s="28" t="b" cm="1">
        <f t="array" ref="I450">SUMPRODUCT(--(D450=Assumptions!$A$4:$A$12))&gt;0</f>
        <v>0</v>
      </c>
    </row>
    <row r="451" spans="1:9" x14ac:dyDescent="0.2">
      <c r="A451" s="28" t="s">
        <v>444</v>
      </c>
      <c r="B451" s="28" t="s">
        <v>3171</v>
      </c>
      <c r="C451" s="28" t="s">
        <v>444</v>
      </c>
      <c r="D451" s="28" t="s">
        <v>1261</v>
      </c>
      <c r="E451" s="28" t="s">
        <v>160</v>
      </c>
      <c r="F451" s="28" t="s">
        <v>161</v>
      </c>
      <c r="G451" s="28" t="s">
        <v>2174</v>
      </c>
      <c r="H451" s="28" t="s">
        <v>623</v>
      </c>
      <c r="I451" s="28" t="b" cm="1">
        <f t="array" ref="I451">SUMPRODUCT(--(D451=Assumptions!$A$4:$A$12))&gt;0</f>
        <v>0</v>
      </c>
    </row>
    <row r="452" spans="1:9" x14ac:dyDescent="0.2">
      <c r="A452" s="28" t="s">
        <v>444</v>
      </c>
      <c r="B452" s="28" t="s">
        <v>3172</v>
      </c>
      <c r="C452" s="28" t="s">
        <v>444</v>
      </c>
      <c r="D452" s="28" t="s">
        <v>1261</v>
      </c>
      <c r="E452" s="28" t="s">
        <v>3173</v>
      </c>
      <c r="F452" s="28" t="s">
        <v>3174</v>
      </c>
      <c r="G452" s="28" t="s">
        <v>15</v>
      </c>
      <c r="H452" s="28" t="s">
        <v>623</v>
      </c>
      <c r="I452" s="28" t="b" cm="1">
        <f t="array" ref="I452">SUMPRODUCT(--(D452=Assumptions!$A$4:$A$12))&gt;0</f>
        <v>0</v>
      </c>
    </row>
    <row r="453" spans="1:9" x14ac:dyDescent="0.2">
      <c r="A453" s="28" t="s">
        <v>444</v>
      </c>
      <c r="B453" s="28" t="s">
        <v>3175</v>
      </c>
      <c r="C453" s="28" t="s">
        <v>444</v>
      </c>
      <c r="D453" s="28" t="s">
        <v>1356</v>
      </c>
      <c r="E453" s="28" t="s">
        <v>2057</v>
      </c>
      <c r="F453" s="28" t="s">
        <v>1789</v>
      </c>
      <c r="G453" s="28" t="s">
        <v>15</v>
      </c>
      <c r="H453" s="28" t="s">
        <v>623</v>
      </c>
      <c r="I453" s="28" t="b" cm="1">
        <f t="array" ref="I453">SUMPRODUCT(--(D453=Assumptions!$A$4:$A$12))&gt;0</f>
        <v>0</v>
      </c>
    </row>
    <row r="454" spans="1:9" x14ac:dyDescent="0.2">
      <c r="A454" s="28" t="s">
        <v>444</v>
      </c>
      <c r="B454" s="28" t="s">
        <v>1081</v>
      </c>
      <c r="C454" s="28" t="s">
        <v>3176</v>
      </c>
      <c r="D454" s="28" t="s">
        <v>627</v>
      </c>
      <c r="E454" s="28" t="s">
        <v>1082</v>
      </c>
      <c r="F454" s="28" t="s">
        <v>1083</v>
      </c>
      <c r="G454" s="28" t="s">
        <v>5</v>
      </c>
      <c r="H454" s="28" t="s">
        <v>623</v>
      </c>
      <c r="I454" s="28" t="b" cm="1">
        <f t="array" ref="I454">SUMPRODUCT(--(D454=Assumptions!$A$4:$A$12))&gt;0</f>
        <v>1</v>
      </c>
    </row>
    <row r="455" spans="1:9" x14ac:dyDescent="0.2">
      <c r="A455" s="28" t="s">
        <v>444</v>
      </c>
      <c r="B455" s="28" t="s">
        <v>397</v>
      </c>
      <c r="C455" s="28" t="s">
        <v>363</v>
      </c>
      <c r="D455" s="28" t="s">
        <v>654</v>
      </c>
      <c r="E455" s="28" t="s">
        <v>10</v>
      </c>
      <c r="F455" s="28" t="s">
        <v>11</v>
      </c>
      <c r="G455" s="28" t="s">
        <v>5</v>
      </c>
      <c r="H455" s="28" t="s">
        <v>623</v>
      </c>
      <c r="I455" s="28" t="b" cm="1">
        <f t="array" ref="I455">SUMPRODUCT(--(D455=Assumptions!$A$4:$A$12))&gt;0</f>
        <v>1</v>
      </c>
    </row>
    <row r="456" spans="1:9" x14ac:dyDescent="0.2">
      <c r="A456" s="28" t="s">
        <v>444</v>
      </c>
      <c r="B456" s="28" t="s">
        <v>3177</v>
      </c>
      <c r="C456" s="28" t="s">
        <v>4</v>
      </c>
      <c r="D456" s="28" t="s">
        <v>1356</v>
      </c>
      <c r="E456" s="28" t="s">
        <v>1723</v>
      </c>
      <c r="F456" s="28" t="s">
        <v>1724</v>
      </c>
      <c r="G456" s="28" t="s">
        <v>5</v>
      </c>
      <c r="H456" s="28" t="s">
        <v>623</v>
      </c>
      <c r="I456" s="28" t="b" cm="1">
        <f t="array" ref="I456">SUMPRODUCT(--(D456=Assumptions!$A$4:$A$12))&gt;0</f>
        <v>0</v>
      </c>
    </row>
    <row r="457" spans="1:9" x14ac:dyDescent="0.2">
      <c r="A457" s="28" t="s">
        <v>444</v>
      </c>
      <c r="B457" s="28" t="s">
        <v>3169</v>
      </c>
      <c r="C457" s="28" t="s">
        <v>4</v>
      </c>
      <c r="D457" s="28" t="s">
        <v>1356</v>
      </c>
      <c r="E457" s="28" t="s">
        <v>1879</v>
      </c>
      <c r="F457" s="28" t="s">
        <v>1880</v>
      </c>
      <c r="G457" s="28" t="s">
        <v>15</v>
      </c>
      <c r="H457" s="28" t="s">
        <v>623</v>
      </c>
      <c r="I457" s="28" t="b" cm="1">
        <f t="array" ref="I457">SUMPRODUCT(--(D457=Assumptions!$A$4:$A$12))&gt;0</f>
        <v>0</v>
      </c>
    </row>
    <row r="458" spans="1:9" x14ac:dyDescent="0.2">
      <c r="A458" s="28" t="s">
        <v>444</v>
      </c>
      <c r="B458" s="28" t="s">
        <v>1084</v>
      </c>
      <c r="C458" s="28" t="s">
        <v>3409</v>
      </c>
      <c r="D458" s="28" t="s">
        <v>627</v>
      </c>
      <c r="E458" s="28" t="s">
        <v>73</v>
      </c>
      <c r="F458" s="28" t="s">
        <v>74</v>
      </c>
      <c r="G458" s="28" t="s">
        <v>5</v>
      </c>
      <c r="H458" s="28" t="s">
        <v>623</v>
      </c>
      <c r="I458" s="28" t="b" cm="1">
        <f t="array" ref="I458">SUMPRODUCT(--(D458=Assumptions!$A$4:$A$12))&gt;0</f>
        <v>1</v>
      </c>
    </row>
    <row r="459" spans="1:9" x14ac:dyDescent="0.2">
      <c r="A459" s="28" t="s">
        <v>444</v>
      </c>
      <c r="B459" s="28" t="s">
        <v>3178</v>
      </c>
      <c r="C459" s="28" t="s">
        <v>444</v>
      </c>
      <c r="D459" s="28" t="s">
        <v>1193</v>
      </c>
      <c r="E459" s="28" t="s">
        <v>641</v>
      </c>
      <c r="F459" s="28" t="s">
        <v>642</v>
      </c>
      <c r="G459" s="28" t="s">
        <v>5</v>
      </c>
      <c r="H459" s="28" t="s">
        <v>623</v>
      </c>
      <c r="I459" s="28" t="b" cm="1">
        <f t="array" ref="I459">SUMPRODUCT(--(D459=Assumptions!$A$4:$A$12))&gt;0</f>
        <v>1</v>
      </c>
    </row>
    <row r="460" spans="1:9" x14ac:dyDescent="0.2">
      <c r="A460" s="28" t="s">
        <v>444</v>
      </c>
      <c r="B460" s="28" t="s">
        <v>3178</v>
      </c>
      <c r="C460" s="28" t="s">
        <v>444</v>
      </c>
      <c r="D460" s="28" t="s">
        <v>1193</v>
      </c>
      <c r="E460" s="28" t="s">
        <v>3179</v>
      </c>
      <c r="F460" s="28" t="s">
        <v>3180</v>
      </c>
      <c r="G460" s="28" t="s">
        <v>15</v>
      </c>
      <c r="H460" s="28" t="s">
        <v>623</v>
      </c>
      <c r="I460" s="28" t="b" cm="1">
        <f t="array" ref="I460">SUMPRODUCT(--(D460=Assumptions!$A$4:$A$12))&gt;0</f>
        <v>1</v>
      </c>
    </row>
    <row r="461" spans="1:9" x14ac:dyDescent="0.2">
      <c r="A461" s="28" t="s">
        <v>444</v>
      </c>
      <c r="B461" s="28" t="s">
        <v>1085</v>
      </c>
      <c r="C461" s="28" t="s">
        <v>444</v>
      </c>
      <c r="D461" s="28" t="s">
        <v>1193</v>
      </c>
      <c r="E461" s="28" t="s">
        <v>270</v>
      </c>
      <c r="F461" s="28" t="s">
        <v>271</v>
      </c>
      <c r="G461" s="28" t="s">
        <v>5</v>
      </c>
      <c r="H461" s="28" t="s">
        <v>623</v>
      </c>
      <c r="I461" s="28" t="b" cm="1">
        <f t="array" ref="I461">SUMPRODUCT(--(D461=Assumptions!$A$4:$A$12))&gt;0</f>
        <v>1</v>
      </c>
    </row>
    <row r="462" spans="1:9" x14ac:dyDescent="0.2">
      <c r="A462" s="28" t="s">
        <v>444</v>
      </c>
      <c r="B462" s="28" t="s">
        <v>739</v>
      </c>
      <c r="C462" s="28" t="s">
        <v>444</v>
      </c>
      <c r="D462" s="28" t="s">
        <v>1193</v>
      </c>
      <c r="E462" s="28" t="s">
        <v>479</v>
      </c>
      <c r="F462" s="28" t="s">
        <v>480</v>
      </c>
      <c r="G462" s="28" t="s">
        <v>5</v>
      </c>
      <c r="H462" s="28" t="s">
        <v>623</v>
      </c>
      <c r="I462" s="28" t="b" cm="1">
        <f t="array" ref="I462">SUMPRODUCT(--(D462=Assumptions!$A$4:$A$12))&gt;0</f>
        <v>1</v>
      </c>
    </row>
    <row r="463" spans="1:9" x14ac:dyDescent="0.2">
      <c r="A463" s="28" t="s">
        <v>444</v>
      </c>
      <c r="B463" s="28" t="s">
        <v>3181</v>
      </c>
      <c r="C463" s="28" t="s">
        <v>444</v>
      </c>
      <c r="D463" s="28" t="s">
        <v>1193</v>
      </c>
      <c r="E463" s="28" t="s">
        <v>252</v>
      </c>
      <c r="F463" s="28" t="s">
        <v>253</v>
      </c>
      <c r="G463" s="28" t="s">
        <v>5</v>
      </c>
      <c r="H463" s="28" t="s">
        <v>623</v>
      </c>
      <c r="I463" s="28" t="b" cm="1">
        <f t="array" ref="I463">SUMPRODUCT(--(D463=Assumptions!$A$4:$A$12))&gt;0</f>
        <v>1</v>
      </c>
    </row>
    <row r="464" spans="1:9" x14ac:dyDescent="0.2">
      <c r="A464" s="28" t="s">
        <v>444</v>
      </c>
      <c r="B464" s="28" t="s">
        <v>3182</v>
      </c>
      <c r="C464" s="28" t="s">
        <v>444</v>
      </c>
      <c r="D464" s="28" t="s">
        <v>1193</v>
      </c>
      <c r="E464" s="28" t="s">
        <v>46</v>
      </c>
      <c r="F464" s="28" t="s">
        <v>47</v>
      </c>
      <c r="G464" s="28" t="s">
        <v>5</v>
      </c>
      <c r="H464" s="28" t="s">
        <v>623</v>
      </c>
      <c r="I464" s="28" t="b" cm="1">
        <f t="array" ref="I464">SUMPRODUCT(--(D464=Assumptions!$A$4:$A$12))&gt;0</f>
        <v>1</v>
      </c>
    </row>
    <row r="465" spans="1:9" x14ac:dyDescent="0.2">
      <c r="A465" s="28" t="s">
        <v>444</v>
      </c>
      <c r="B465" s="28" t="s">
        <v>3183</v>
      </c>
      <c r="C465" s="28" t="s">
        <v>444</v>
      </c>
      <c r="D465" s="28" t="s">
        <v>1193</v>
      </c>
      <c r="E465" s="28" t="s">
        <v>3184</v>
      </c>
      <c r="F465" s="28" t="s">
        <v>3185</v>
      </c>
      <c r="G465" s="28" t="s">
        <v>5</v>
      </c>
      <c r="H465" s="28" t="s">
        <v>623</v>
      </c>
      <c r="I465" s="28" t="b" cm="1">
        <f t="array" ref="I465">SUMPRODUCT(--(D465=Assumptions!$A$4:$A$12))&gt;0</f>
        <v>1</v>
      </c>
    </row>
    <row r="466" spans="1:9" x14ac:dyDescent="0.2">
      <c r="A466" s="28" t="s">
        <v>444</v>
      </c>
      <c r="B466" s="28" t="s">
        <v>3186</v>
      </c>
      <c r="C466" s="28" t="s">
        <v>444</v>
      </c>
      <c r="D466" s="28" t="s">
        <v>1193</v>
      </c>
      <c r="E466" s="28" t="s">
        <v>1879</v>
      </c>
      <c r="F466" s="28" t="s">
        <v>1880</v>
      </c>
      <c r="G466" s="28" t="s">
        <v>5</v>
      </c>
      <c r="H466" s="28" t="s">
        <v>623</v>
      </c>
      <c r="I466" s="28" t="b" cm="1">
        <f t="array" ref="I466">SUMPRODUCT(--(D466=Assumptions!$A$4:$A$12))&gt;0</f>
        <v>1</v>
      </c>
    </row>
    <row r="467" spans="1:9" x14ac:dyDescent="0.2">
      <c r="A467" s="28" t="s">
        <v>444</v>
      </c>
      <c r="B467" s="28" t="s">
        <v>3187</v>
      </c>
      <c r="C467" s="28" t="s">
        <v>444</v>
      </c>
      <c r="D467" s="28" t="s">
        <v>1193</v>
      </c>
      <c r="E467" s="28" t="s">
        <v>663</v>
      </c>
      <c r="F467" s="28" t="s">
        <v>664</v>
      </c>
      <c r="G467" s="28" t="s">
        <v>5</v>
      </c>
      <c r="H467" s="28" t="s">
        <v>623</v>
      </c>
      <c r="I467" s="28" t="b" cm="1">
        <f t="array" ref="I467">SUMPRODUCT(--(D467=Assumptions!$A$4:$A$12))&gt;0</f>
        <v>1</v>
      </c>
    </row>
    <row r="468" spans="1:9" x14ac:dyDescent="0.2">
      <c r="A468" s="28" t="s">
        <v>444</v>
      </c>
      <c r="B468" s="28" t="s">
        <v>3188</v>
      </c>
      <c r="C468" s="28" t="s">
        <v>444</v>
      </c>
      <c r="D468" s="28" t="s">
        <v>1193</v>
      </c>
      <c r="E468" s="28" t="s">
        <v>3189</v>
      </c>
      <c r="F468" s="28" t="s">
        <v>3190</v>
      </c>
      <c r="G468" s="28" t="s">
        <v>5</v>
      </c>
      <c r="H468" s="28" t="s">
        <v>623</v>
      </c>
      <c r="I468" s="28" t="b" cm="1">
        <f t="array" ref="I468">SUMPRODUCT(--(D468=Assumptions!$A$4:$A$12))&gt;0</f>
        <v>1</v>
      </c>
    </row>
    <row r="469" spans="1:9" x14ac:dyDescent="0.2">
      <c r="A469" s="28" t="s">
        <v>444</v>
      </c>
      <c r="B469" s="28" t="s">
        <v>1925</v>
      </c>
      <c r="C469" s="28" t="s">
        <v>444</v>
      </c>
      <c r="D469" s="28" t="s">
        <v>1193</v>
      </c>
      <c r="E469" s="28" t="s">
        <v>3191</v>
      </c>
      <c r="F469" s="28" t="s">
        <v>3192</v>
      </c>
      <c r="G469" s="28" t="s">
        <v>5</v>
      </c>
      <c r="H469" s="28" t="s">
        <v>623</v>
      </c>
      <c r="I469" s="28" t="b" cm="1">
        <f t="array" ref="I469">SUMPRODUCT(--(D469=Assumptions!$A$4:$A$12))&gt;0</f>
        <v>1</v>
      </c>
    </row>
    <row r="470" spans="1:9" x14ac:dyDescent="0.2">
      <c r="A470" s="28" t="s">
        <v>444</v>
      </c>
      <c r="B470" s="28" t="s">
        <v>3193</v>
      </c>
      <c r="C470" s="28" t="s">
        <v>444</v>
      </c>
      <c r="D470" s="28" t="s">
        <v>1193</v>
      </c>
      <c r="E470" s="28" t="s">
        <v>3194</v>
      </c>
      <c r="F470" s="28" t="s">
        <v>3195</v>
      </c>
      <c r="G470" s="28" t="s">
        <v>5</v>
      </c>
      <c r="H470" s="28" t="s">
        <v>623</v>
      </c>
      <c r="I470" s="28" t="b" cm="1">
        <f t="array" ref="I470">SUMPRODUCT(--(D470=Assumptions!$A$4:$A$12))&gt;0</f>
        <v>1</v>
      </c>
    </row>
    <row r="471" spans="1:9" x14ac:dyDescent="0.2">
      <c r="A471" s="28" t="s">
        <v>444</v>
      </c>
      <c r="B471" s="28" t="s">
        <v>3196</v>
      </c>
      <c r="C471" s="28" t="s">
        <v>444</v>
      </c>
      <c r="D471" s="28" t="s">
        <v>1193</v>
      </c>
      <c r="E471" s="28" t="s">
        <v>46</v>
      </c>
      <c r="F471" s="28" t="s">
        <v>47</v>
      </c>
      <c r="G471" s="28" t="s">
        <v>5</v>
      </c>
      <c r="H471" s="28" t="s">
        <v>623</v>
      </c>
      <c r="I471" s="28" t="b" cm="1">
        <f t="array" ref="I471">SUMPRODUCT(--(D471=Assumptions!$A$4:$A$12))&gt;0</f>
        <v>1</v>
      </c>
    </row>
    <row r="472" spans="1:9" x14ac:dyDescent="0.2">
      <c r="A472" s="28" t="s">
        <v>444</v>
      </c>
      <c r="B472" s="28" t="s">
        <v>3197</v>
      </c>
      <c r="C472" s="28" t="s">
        <v>444</v>
      </c>
      <c r="D472" s="28" t="s">
        <v>1193</v>
      </c>
      <c r="E472" s="28" t="s">
        <v>459</v>
      </c>
      <c r="F472" s="28" t="s">
        <v>460</v>
      </c>
      <c r="G472" s="28" t="s">
        <v>5</v>
      </c>
      <c r="H472" s="28" t="s">
        <v>623</v>
      </c>
      <c r="I472" s="28" t="b" cm="1">
        <f t="array" ref="I472">SUMPRODUCT(--(D472=Assumptions!$A$4:$A$12))&gt;0</f>
        <v>1</v>
      </c>
    </row>
    <row r="473" spans="1:9" x14ac:dyDescent="0.2">
      <c r="A473" s="28" t="s">
        <v>444</v>
      </c>
      <c r="B473" s="28" t="s">
        <v>66</v>
      </c>
      <c r="C473" s="28" t="s">
        <v>444</v>
      </c>
      <c r="D473" s="28" t="s">
        <v>1193</v>
      </c>
      <c r="E473" s="28" t="s">
        <v>69</v>
      </c>
      <c r="F473" s="28" t="s">
        <v>70</v>
      </c>
      <c r="G473" s="28" t="s">
        <v>5</v>
      </c>
      <c r="H473" s="28" t="s">
        <v>623</v>
      </c>
      <c r="I473" s="28" t="b" cm="1">
        <f t="array" ref="I473">SUMPRODUCT(--(D473=Assumptions!$A$4:$A$12))&gt;0</f>
        <v>1</v>
      </c>
    </row>
    <row r="474" spans="1:9" x14ac:dyDescent="0.2">
      <c r="A474" s="28" t="s">
        <v>444</v>
      </c>
      <c r="B474" s="28" t="s">
        <v>3198</v>
      </c>
      <c r="C474" s="28" t="s">
        <v>444</v>
      </c>
      <c r="D474" s="28" t="s">
        <v>1193</v>
      </c>
      <c r="E474" s="28" t="s">
        <v>236</v>
      </c>
      <c r="F474" s="28" t="s">
        <v>237</v>
      </c>
      <c r="G474" s="28" t="s">
        <v>5</v>
      </c>
      <c r="H474" s="28" t="s">
        <v>623</v>
      </c>
      <c r="I474" s="28" t="b" cm="1">
        <f t="array" ref="I474">SUMPRODUCT(--(D474=Assumptions!$A$4:$A$12))&gt;0</f>
        <v>1</v>
      </c>
    </row>
    <row r="475" spans="1:9" x14ac:dyDescent="0.2">
      <c r="A475" s="28" t="s">
        <v>444</v>
      </c>
      <c r="B475" s="28" t="s">
        <v>1086</v>
      </c>
      <c r="C475" s="28" t="s">
        <v>547</v>
      </c>
      <c r="D475" s="28" t="s">
        <v>627</v>
      </c>
      <c r="E475" s="28" t="s">
        <v>350</v>
      </c>
      <c r="F475" s="28" t="s">
        <v>351</v>
      </c>
      <c r="G475" s="28" t="s">
        <v>5</v>
      </c>
      <c r="H475" s="28" t="s">
        <v>623</v>
      </c>
      <c r="I475" s="28" t="b" cm="1">
        <f t="array" ref="I475">SUMPRODUCT(--(D475=Assumptions!$A$4:$A$12))&gt;0</f>
        <v>1</v>
      </c>
    </row>
    <row r="476" spans="1:9" x14ac:dyDescent="0.2">
      <c r="A476" s="28" t="s">
        <v>444</v>
      </c>
      <c r="B476" s="28" t="s">
        <v>1087</v>
      </c>
      <c r="C476" s="28" t="s">
        <v>2646</v>
      </c>
      <c r="D476" s="28" t="s">
        <v>627</v>
      </c>
      <c r="E476" s="28" t="s">
        <v>1088</v>
      </c>
      <c r="F476" s="28" t="s">
        <v>1089</v>
      </c>
      <c r="G476" s="28" t="s">
        <v>5</v>
      </c>
      <c r="H476" s="28" t="s">
        <v>623</v>
      </c>
      <c r="I476" s="28" t="b" cm="1">
        <f t="array" ref="I476">SUMPRODUCT(--(D476=Assumptions!$A$4:$A$12))&gt;0</f>
        <v>1</v>
      </c>
    </row>
    <row r="477" spans="1:9" x14ac:dyDescent="0.2">
      <c r="A477" s="28" t="s">
        <v>444</v>
      </c>
      <c r="B477" s="28" t="s">
        <v>1090</v>
      </c>
      <c r="C477" s="28" t="s">
        <v>3410</v>
      </c>
      <c r="D477" s="28" t="s">
        <v>627</v>
      </c>
      <c r="E477" s="28" t="s">
        <v>1091</v>
      </c>
      <c r="F477" s="28" t="s">
        <v>1092</v>
      </c>
      <c r="G477" s="28" t="s">
        <v>5</v>
      </c>
      <c r="H477" s="28" t="s">
        <v>623</v>
      </c>
      <c r="I477" s="28" t="b" cm="1">
        <f t="array" ref="I477">SUMPRODUCT(--(D477=Assumptions!$A$4:$A$12))&gt;0</f>
        <v>1</v>
      </c>
    </row>
    <row r="478" spans="1:9" x14ac:dyDescent="0.2">
      <c r="A478" s="28" t="s">
        <v>444</v>
      </c>
      <c r="B478" s="28" t="s">
        <v>1085</v>
      </c>
      <c r="C478" s="28" t="s">
        <v>3421</v>
      </c>
      <c r="D478" s="28" t="s">
        <v>627</v>
      </c>
      <c r="E478" s="28" t="s">
        <v>270</v>
      </c>
      <c r="F478" s="28" t="s">
        <v>271</v>
      </c>
      <c r="G478" s="28" t="s">
        <v>5</v>
      </c>
      <c r="H478" s="28" t="s">
        <v>623</v>
      </c>
      <c r="I478" s="28" t="b" cm="1">
        <f t="array" ref="I478">SUMPRODUCT(--(D478=Assumptions!$A$4:$A$12))&gt;0</f>
        <v>1</v>
      </c>
    </row>
    <row r="479" spans="1:9" x14ac:dyDescent="0.2">
      <c r="A479" s="28" t="s">
        <v>444</v>
      </c>
      <c r="B479" s="28" t="s">
        <v>1093</v>
      </c>
      <c r="C479" s="28" t="s">
        <v>3199</v>
      </c>
      <c r="D479" s="28" t="s">
        <v>627</v>
      </c>
      <c r="E479" s="28" t="s">
        <v>201</v>
      </c>
      <c r="F479" s="28" t="s">
        <v>202</v>
      </c>
      <c r="G479" s="28" t="s">
        <v>5</v>
      </c>
      <c r="H479" s="28" t="s">
        <v>623</v>
      </c>
      <c r="I479" s="28" t="b" cm="1">
        <f t="array" ref="I479">SUMPRODUCT(--(D479=Assumptions!$A$4:$A$12))&gt;0</f>
        <v>1</v>
      </c>
    </row>
    <row r="480" spans="1:9" x14ac:dyDescent="0.2">
      <c r="A480" s="28" t="s">
        <v>444</v>
      </c>
      <c r="B480" s="28" t="s">
        <v>1093</v>
      </c>
      <c r="C480" s="28" t="s">
        <v>3199</v>
      </c>
      <c r="D480" s="28" t="s">
        <v>627</v>
      </c>
      <c r="E480" s="28" t="s">
        <v>1094</v>
      </c>
      <c r="F480" s="28" t="s">
        <v>1095</v>
      </c>
      <c r="G480" s="28" t="s">
        <v>5</v>
      </c>
      <c r="H480" s="28" t="s">
        <v>647</v>
      </c>
      <c r="I480" s="28" t="b" cm="1">
        <f t="array" ref="I480">SUMPRODUCT(--(D480=Assumptions!$A$4:$A$12))&gt;0</f>
        <v>1</v>
      </c>
    </row>
    <row r="481" spans="1:9" x14ac:dyDescent="0.2">
      <c r="A481" s="28" t="s">
        <v>444</v>
      </c>
      <c r="B481" s="28" t="s">
        <v>1081</v>
      </c>
      <c r="C481" s="28" t="s">
        <v>3200</v>
      </c>
      <c r="D481" s="28" t="s">
        <v>1356</v>
      </c>
      <c r="E481" s="28" t="s">
        <v>1082</v>
      </c>
      <c r="F481" s="28" t="s">
        <v>1083</v>
      </c>
      <c r="G481" s="28" t="s">
        <v>5</v>
      </c>
      <c r="H481" s="28" t="s">
        <v>623</v>
      </c>
      <c r="I481" s="28" t="b" cm="1">
        <f t="array" ref="I481">SUMPRODUCT(--(D481=Assumptions!$A$4:$A$12))&gt;0</f>
        <v>0</v>
      </c>
    </row>
    <row r="482" spans="1:9" x14ac:dyDescent="0.2">
      <c r="A482" s="28" t="s">
        <v>444</v>
      </c>
      <c r="B482" s="28" t="s">
        <v>1977</v>
      </c>
      <c r="C482" s="28" t="s">
        <v>2564</v>
      </c>
      <c r="D482" s="28" t="s">
        <v>1356</v>
      </c>
      <c r="E482" s="28" t="s">
        <v>3201</v>
      </c>
      <c r="F482" s="28" t="s">
        <v>1979</v>
      </c>
      <c r="G482" s="28" t="s">
        <v>5</v>
      </c>
      <c r="H482" s="28" t="s">
        <v>623</v>
      </c>
      <c r="I482" s="28" t="b" cm="1">
        <f t="array" ref="I482">SUMPRODUCT(--(D482=Assumptions!$A$4:$A$12))&gt;0</f>
        <v>0</v>
      </c>
    </row>
    <row r="483" spans="1:9" x14ac:dyDescent="0.2">
      <c r="A483" s="28" t="s">
        <v>444</v>
      </c>
      <c r="B483" s="28" t="s">
        <v>1973</v>
      </c>
      <c r="C483" s="28" t="s">
        <v>3411</v>
      </c>
      <c r="D483" s="28" t="s">
        <v>1356</v>
      </c>
      <c r="E483" s="28" t="s">
        <v>1974</v>
      </c>
      <c r="F483" s="28" t="s">
        <v>1975</v>
      </c>
      <c r="G483" s="28" t="s">
        <v>5</v>
      </c>
      <c r="H483" s="28" t="s">
        <v>623</v>
      </c>
      <c r="I483" s="28" t="b" cm="1">
        <f t="array" ref="I483">SUMPRODUCT(--(D483=Assumptions!$A$4:$A$12))&gt;0</f>
        <v>0</v>
      </c>
    </row>
    <row r="484" spans="1:9" x14ac:dyDescent="0.2">
      <c r="A484" s="28" t="s">
        <v>444</v>
      </c>
      <c r="B484" s="28" t="s">
        <v>1096</v>
      </c>
      <c r="C484" s="28" t="s">
        <v>2151</v>
      </c>
      <c r="D484" s="28" t="s">
        <v>640</v>
      </c>
      <c r="E484" s="28" t="s">
        <v>10</v>
      </c>
      <c r="F484" s="28" t="s">
        <v>11</v>
      </c>
      <c r="G484" s="28" t="s">
        <v>5</v>
      </c>
      <c r="H484" s="28" t="s">
        <v>623</v>
      </c>
      <c r="I484" s="28" t="b" cm="1">
        <f t="array" ref="I484">SUMPRODUCT(--(D484=Assumptions!$A$4:$A$12))&gt;0</f>
        <v>1</v>
      </c>
    </row>
    <row r="485" spans="1:9" x14ac:dyDescent="0.2">
      <c r="A485" s="28" t="s">
        <v>444</v>
      </c>
      <c r="B485" s="28" t="s">
        <v>445</v>
      </c>
      <c r="C485" s="28" t="s">
        <v>3202</v>
      </c>
      <c r="D485" s="28" t="s">
        <v>627</v>
      </c>
      <c r="E485" s="28" t="s">
        <v>418</v>
      </c>
      <c r="F485" s="28" t="s">
        <v>419</v>
      </c>
      <c r="G485" s="28" t="s">
        <v>5</v>
      </c>
      <c r="H485" s="28" t="s">
        <v>623</v>
      </c>
      <c r="I485" s="28" t="b" cm="1">
        <f t="array" ref="I485">SUMPRODUCT(--(D485=Assumptions!$A$4:$A$12))&gt;0</f>
        <v>1</v>
      </c>
    </row>
    <row r="486" spans="1:9" x14ac:dyDescent="0.2">
      <c r="A486" s="28" t="s">
        <v>3412</v>
      </c>
      <c r="B486" s="28" t="s">
        <v>3164</v>
      </c>
      <c r="C486" s="28" t="s">
        <v>444</v>
      </c>
      <c r="D486" s="28" t="s">
        <v>2269</v>
      </c>
      <c r="E486" s="28" t="s">
        <v>2397</v>
      </c>
      <c r="F486" s="28" t="s">
        <v>2398</v>
      </c>
      <c r="G486" s="28" t="s">
        <v>622</v>
      </c>
      <c r="H486" s="28" t="s">
        <v>623</v>
      </c>
      <c r="I486" s="28" t="b" cm="1">
        <f t="array" ref="I486">SUMPRODUCT(--(D486=Assumptions!$A$4:$A$12))&gt;0</f>
        <v>0</v>
      </c>
    </row>
    <row r="487" spans="1:9" x14ac:dyDescent="0.2">
      <c r="A487" s="28" t="s">
        <v>615</v>
      </c>
      <c r="B487" s="28" t="s">
        <v>1097</v>
      </c>
      <c r="C487" s="28" t="s">
        <v>2315</v>
      </c>
      <c r="D487" s="28" t="s">
        <v>640</v>
      </c>
      <c r="E487" s="28" t="s">
        <v>341</v>
      </c>
      <c r="F487" s="28" t="s">
        <v>342</v>
      </c>
      <c r="G487" s="28" t="s">
        <v>5</v>
      </c>
      <c r="H487" s="28" t="s">
        <v>623</v>
      </c>
      <c r="I487" s="28" t="b" cm="1">
        <f t="array" ref="I487">SUMPRODUCT(--(D487=Assumptions!$A$4:$A$12))&gt;0</f>
        <v>1</v>
      </c>
    </row>
    <row r="488" spans="1:9" x14ac:dyDescent="0.2">
      <c r="A488" s="28" t="s">
        <v>615</v>
      </c>
      <c r="B488" s="28" t="s">
        <v>1098</v>
      </c>
      <c r="C488" s="28" t="s">
        <v>1171</v>
      </c>
      <c r="D488" s="28" t="s">
        <v>627</v>
      </c>
      <c r="E488" s="28" t="s">
        <v>145</v>
      </c>
      <c r="F488" s="28" t="s">
        <v>146</v>
      </c>
      <c r="G488" s="28" t="s">
        <v>5</v>
      </c>
      <c r="H488" s="28" t="s">
        <v>623</v>
      </c>
      <c r="I488" s="28" t="b" cm="1">
        <f t="array" ref="I488">SUMPRODUCT(--(D488=Assumptions!$A$4:$A$12))&gt;0</f>
        <v>1</v>
      </c>
    </row>
    <row r="489" spans="1:9" x14ac:dyDescent="0.2">
      <c r="A489" s="28" t="s">
        <v>615</v>
      </c>
      <c r="B489" s="28" t="s">
        <v>3203</v>
      </c>
      <c r="C489" s="28" t="s">
        <v>3413</v>
      </c>
      <c r="D489" s="28" t="s">
        <v>1356</v>
      </c>
      <c r="E489" s="28" t="s">
        <v>3204</v>
      </c>
      <c r="F489" s="28" t="s">
        <v>3205</v>
      </c>
      <c r="G489" s="28" t="s">
        <v>5</v>
      </c>
      <c r="H489" s="28" t="s">
        <v>623</v>
      </c>
      <c r="I489" s="28" t="b" cm="1">
        <f t="array" ref="I489">SUMPRODUCT(--(D489=Assumptions!$A$4:$A$12))&gt;0</f>
        <v>0</v>
      </c>
    </row>
    <row r="490" spans="1:9" x14ac:dyDescent="0.2">
      <c r="A490" s="28" t="s">
        <v>615</v>
      </c>
      <c r="B490" s="28" t="s">
        <v>3206</v>
      </c>
      <c r="C490" s="28" t="s">
        <v>3414</v>
      </c>
      <c r="D490" s="28" t="s">
        <v>1356</v>
      </c>
      <c r="E490" s="28" t="s">
        <v>1099</v>
      </c>
      <c r="F490" s="28" t="s">
        <v>161</v>
      </c>
      <c r="G490" s="28" t="s">
        <v>5</v>
      </c>
      <c r="H490" s="28" t="s">
        <v>623</v>
      </c>
      <c r="I490" s="28" t="b" cm="1">
        <f t="array" ref="I490">SUMPRODUCT(--(D490=Assumptions!$A$4:$A$12))&gt;0</f>
        <v>0</v>
      </c>
    </row>
    <row r="491" spans="1:9" x14ac:dyDescent="0.2">
      <c r="A491" s="28" t="s">
        <v>615</v>
      </c>
      <c r="B491" s="28" t="s">
        <v>3207</v>
      </c>
      <c r="C491" s="28" t="s">
        <v>615</v>
      </c>
      <c r="D491" s="28" t="s">
        <v>1261</v>
      </c>
      <c r="E491" s="28" t="s">
        <v>1583</v>
      </c>
      <c r="F491" s="28" t="s">
        <v>1584</v>
      </c>
      <c r="G491" s="28" t="s">
        <v>622</v>
      </c>
      <c r="H491" s="28" t="s">
        <v>623</v>
      </c>
      <c r="I491" s="28" t="b" cm="1">
        <f t="array" ref="I491">SUMPRODUCT(--(D491=Assumptions!$A$4:$A$12))&gt;0</f>
        <v>0</v>
      </c>
    </row>
    <row r="492" spans="1:9" x14ac:dyDescent="0.2">
      <c r="A492" s="28" t="s">
        <v>615</v>
      </c>
      <c r="B492" s="28" t="s">
        <v>3208</v>
      </c>
      <c r="C492" s="28" t="s">
        <v>615</v>
      </c>
      <c r="D492" s="28" t="s">
        <v>1356</v>
      </c>
      <c r="E492" s="28" t="s">
        <v>10</v>
      </c>
      <c r="F492" s="28" t="s">
        <v>11</v>
      </c>
      <c r="G492" s="28" t="s">
        <v>15</v>
      </c>
      <c r="H492" s="28" t="s">
        <v>623</v>
      </c>
      <c r="I492" s="28" t="b" cm="1">
        <f t="array" ref="I492">SUMPRODUCT(--(D492=Assumptions!$A$4:$A$12))&gt;0</f>
        <v>0</v>
      </c>
    </row>
    <row r="493" spans="1:9" x14ac:dyDescent="0.2">
      <c r="A493" s="28" t="s">
        <v>615</v>
      </c>
      <c r="B493" s="28" t="s">
        <v>2674</v>
      </c>
      <c r="C493" s="28" t="s">
        <v>615</v>
      </c>
      <c r="D493" s="28" t="s">
        <v>1193</v>
      </c>
      <c r="E493" s="28" t="s">
        <v>1882</v>
      </c>
      <c r="F493" s="28" t="s">
        <v>1883</v>
      </c>
      <c r="G493" s="28" t="s">
        <v>5</v>
      </c>
      <c r="H493" s="28" t="s">
        <v>623</v>
      </c>
      <c r="I493" s="28" t="b" cm="1">
        <f t="array" ref="I493">SUMPRODUCT(--(D493=Assumptions!$A$4:$A$12))&gt;0</f>
        <v>1</v>
      </c>
    </row>
    <row r="494" spans="1:9" x14ac:dyDescent="0.2">
      <c r="A494" s="28" t="s">
        <v>615</v>
      </c>
      <c r="B494" s="28" t="s">
        <v>2675</v>
      </c>
      <c r="C494" s="28" t="s">
        <v>615</v>
      </c>
      <c r="D494" s="28" t="s">
        <v>1193</v>
      </c>
      <c r="E494" s="28" t="s">
        <v>2254</v>
      </c>
      <c r="F494" s="28" t="s">
        <v>2255</v>
      </c>
      <c r="G494" s="28" t="s">
        <v>5</v>
      </c>
      <c r="H494" s="28" t="s">
        <v>623</v>
      </c>
      <c r="I494" s="28" t="b" cm="1">
        <f t="array" ref="I494">SUMPRODUCT(--(D494=Assumptions!$A$4:$A$12))&gt;0</f>
        <v>1</v>
      </c>
    </row>
    <row r="495" spans="1:9" x14ac:dyDescent="0.2">
      <c r="A495" s="28" t="s">
        <v>615</v>
      </c>
      <c r="B495" s="28" t="s">
        <v>3209</v>
      </c>
      <c r="C495" s="28" t="s">
        <v>615</v>
      </c>
      <c r="D495" s="28" t="s">
        <v>1193</v>
      </c>
      <c r="E495" s="28" t="s">
        <v>1247</v>
      </c>
      <c r="F495" s="28" t="s">
        <v>1248</v>
      </c>
      <c r="G495" s="28" t="s">
        <v>5</v>
      </c>
      <c r="H495" s="28" t="s">
        <v>623</v>
      </c>
      <c r="I495" s="28" t="b" cm="1">
        <f t="array" ref="I495">SUMPRODUCT(--(D495=Assumptions!$A$4:$A$12))&gt;0</f>
        <v>1</v>
      </c>
    </row>
    <row r="496" spans="1:9" x14ac:dyDescent="0.2">
      <c r="A496" s="28" t="s">
        <v>615</v>
      </c>
      <c r="B496" s="28" t="s">
        <v>3210</v>
      </c>
      <c r="C496" s="28" t="s">
        <v>615</v>
      </c>
      <c r="D496" s="28" t="s">
        <v>1356</v>
      </c>
      <c r="E496" s="28" t="s">
        <v>3211</v>
      </c>
      <c r="F496" s="28" t="s">
        <v>3212</v>
      </c>
      <c r="G496" s="28" t="s">
        <v>5</v>
      </c>
      <c r="H496" s="28" t="s">
        <v>623</v>
      </c>
      <c r="I496" s="28" t="b" cm="1">
        <f t="array" ref="I496">SUMPRODUCT(--(D496=Assumptions!$A$4:$A$12))&gt;0</f>
        <v>0</v>
      </c>
    </row>
    <row r="497" spans="1:9" x14ac:dyDescent="0.2">
      <c r="A497" s="28" t="s">
        <v>615</v>
      </c>
      <c r="B497" s="28" t="s">
        <v>3213</v>
      </c>
      <c r="C497" s="28" t="s">
        <v>615</v>
      </c>
      <c r="D497" s="28" t="s">
        <v>1261</v>
      </c>
      <c r="E497" s="28" t="s">
        <v>2469</v>
      </c>
      <c r="F497" s="28" t="s">
        <v>2470</v>
      </c>
      <c r="G497" s="28" t="s">
        <v>2174</v>
      </c>
      <c r="H497" s="28" t="s">
        <v>623</v>
      </c>
      <c r="I497" s="28" t="b" cm="1">
        <f t="array" ref="I497">SUMPRODUCT(--(D497=Assumptions!$A$4:$A$12))&gt;0</f>
        <v>0</v>
      </c>
    </row>
    <row r="498" spans="1:9" x14ac:dyDescent="0.2">
      <c r="A498" s="28" t="s">
        <v>615</v>
      </c>
      <c r="B498" s="28" t="s">
        <v>3214</v>
      </c>
      <c r="C498" s="28" t="s">
        <v>3215</v>
      </c>
      <c r="D498" s="28" t="s">
        <v>1356</v>
      </c>
      <c r="E498" s="28" t="s">
        <v>3216</v>
      </c>
      <c r="F498" s="28" t="s">
        <v>3217</v>
      </c>
      <c r="G498" s="28" t="s">
        <v>5</v>
      </c>
      <c r="H498" s="28" t="s">
        <v>623</v>
      </c>
      <c r="I498" s="28" t="b" cm="1">
        <f t="array" ref="I498">SUMPRODUCT(--(D498=Assumptions!$A$4:$A$12))&gt;0</f>
        <v>0</v>
      </c>
    </row>
    <row r="499" spans="1:9" x14ac:dyDescent="0.2">
      <c r="A499" s="28" t="s">
        <v>615</v>
      </c>
      <c r="B499" s="28" t="s">
        <v>1100</v>
      </c>
      <c r="C499" s="28" t="s">
        <v>2259</v>
      </c>
      <c r="D499" s="28" t="s">
        <v>627</v>
      </c>
      <c r="E499" s="28" t="s">
        <v>10</v>
      </c>
      <c r="F499" s="28" t="s">
        <v>11</v>
      </c>
      <c r="G499" s="28" t="s">
        <v>5</v>
      </c>
      <c r="H499" s="28" t="s">
        <v>623</v>
      </c>
      <c r="I499" s="28" t="b" cm="1">
        <f t="array" ref="I499">SUMPRODUCT(--(D499=Assumptions!$A$4:$A$12))&gt;0</f>
        <v>1</v>
      </c>
    </row>
    <row r="500" spans="1:9" x14ac:dyDescent="0.2">
      <c r="A500" s="28" t="s">
        <v>615</v>
      </c>
      <c r="B500" s="28" t="s">
        <v>2690</v>
      </c>
      <c r="C500" s="28" t="s">
        <v>615</v>
      </c>
      <c r="D500" s="28" t="s">
        <v>1193</v>
      </c>
      <c r="E500" s="28" t="s">
        <v>1945</v>
      </c>
      <c r="F500" s="28" t="s">
        <v>1946</v>
      </c>
      <c r="G500" s="28" t="s">
        <v>5</v>
      </c>
      <c r="H500" s="28" t="s">
        <v>623</v>
      </c>
      <c r="I500" s="28" t="b" cm="1">
        <f t="array" ref="I500">SUMPRODUCT(--(D500=Assumptions!$A$4:$A$12))&gt;0</f>
        <v>1</v>
      </c>
    </row>
    <row r="501" spans="1:9" x14ac:dyDescent="0.2">
      <c r="A501" s="28" t="s">
        <v>615</v>
      </c>
      <c r="B501" s="28" t="s">
        <v>2672</v>
      </c>
      <c r="C501" s="28" t="s">
        <v>615</v>
      </c>
      <c r="D501" s="28" t="s">
        <v>1193</v>
      </c>
      <c r="E501" s="28" t="s">
        <v>77</v>
      </c>
      <c r="F501" s="28" t="s">
        <v>78</v>
      </c>
      <c r="G501" s="28" t="s">
        <v>5</v>
      </c>
      <c r="H501" s="28" t="s">
        <v>623</v>
      </c>
      <c r="I501" s="28" t="b" cm="1">
        <f t="array" ref="I501">SUMPRODUCT(--(D501=Assumptions!$A$4:$A$12))&gt;0</f>
        <v>1</v>
      </c>
    </row>
    <row r="502" spans="1:9" x14ac:dyDescent="0.2">
      <c r="A502" s="28" t="s">
        <v>615</v>
      </c>
      <c r="B502" s="28" t="s">
        <v>3218</v>
      </c>
      <c r="C502" s="28" t="s">
        <v>615</v>
      </c>
      <c r="D502" s="28" t="s">
        <v>1193</v>
      </c>
      <c r="E502" s="28" t="s">
        <v>73</v>
      </c>
      <c r="F502" s="28" t="s">
        <v>74</v>
      </c>
      <c r="G502" s="28" t="s">
        <v>15</v>
      </c>
      <c r="H502" s="28" t="s">
        <v>623</v>
      </c>
      <c r="I502" s="28" t="b" cm="1">
        <f t="array" ref="I502">SUMPRODUCT(--(D502=Assumptions!$A$4:$A$12))&gt;0</f>
        <v>1</v>
      </c>
    </row>
    <row r="503" spans="1:9" x14ac:dyDescent="0.2">
      <c r="A503" s="28" t="s">
        <v>615</v>
      </c>
      <c r="B503" s="28" t="s">
        <v>2688</v>
      </c>
      <c r="C503" s="28" t="s">
        <v>615</v>
      </c>
      <c r="D503" s="28" t="s">
        <v>1193</v>
      </c>
      <c r="E503" s="28" t="s">
        <v>1624</v>
      </c>
      <c r="F503" s="28" t="s">
        <v>1625</v>
      </c>
      <c r="G503" s="28" t="s">
        <v>5</v>
      </c>
      <c r="H503" s="28" t="s">
        <v>623</v>
      </c>
      <c r="I503" s="28" t="b" cm="1">
        <f t="array" ref="I503">SUMPRODUCT(--(D503=Assumptions!$A$4:$A$12))&gt;0</f>
        <v>1</v>
      </c>
    </row>
    <row r="504" spans="1:9" x14ac:dyDescent="0.2">
      <c r="A504" s="28" t="s">
        <v>615</v>
      </c>
      <c r="B504" s="28" t="s">
        <v>3219</v>
      </c>
      <c r="C504" s="28" t="s">
        <v>615</v>
      </c>
      <c r="D504" s="28" t="s">
        <v>1193</v>
      </c>
      <c r="E504" s="28" t="s">
        <v>46</v>
      </c>
      <c r="F504" s="28" t="s">
        <v>47</v>
      </c>
      <c r="G504" s="28" t="s">
        <v>15</v>
      </c>
      <c r="H504" s="28" t="s">
        <v>623</v>
      </c>
      <c r="I504" s="28" t="b" cm="1">
        <f t="array" ref="I504">SUMPRODUCT(--(D504=Assumptions!$A$4:$A$12))&gt;0</f>
        <v>1</v>
      </c>
    </row>
    <row r="505" spans="1:9" x14ac:dyDescent="0.2">
      <c r="A505" s="28" t="s">
        <v>615</v>
      </c>
      <c r="B505" s="28" t="s">
        <v>1101</v>
      </c>
      <c r="C505" s="28" t="s">
        <v>3374</v>
      </c>
      <c r="D505" s="28" t="s">
        <v>627</v>
      </c>
      <c r="E505" s="28" t="s">
        <v>46</v>
      </c>
      <c r="F505" s="28" t="s">
        <v>47</v>
      </c>
      <c r="G505" s="28" t="s">
        <v>5</v>
      </c>
      <c r="H505" s="28" t="s">
        <v>623</v>
      </c>
      <c r="I505" s="28" t="b" cm="1">
        <f t="array" ref="I505">SUMPRODUCT(--(D505=Assumptions!$A$4:$A$12))&gt;0</f>
        <v>1</v>
      </c>
    </row>
    <row r="506" spans="1:9" x14ac:dyDescent="0.2">
      <c r="A506" s="28" t="s">
        <v>615</v>
      </c>
      <c r="B506" s="28" t="s">
        <v>1102</v>
      </c>
      <c r="C506" s="28" t="s">
        <v>3374</v>
      </c>
      <c r="D506" s="28" t="s">
        <v>627</v>
      </c>
      <c r="E506" s="28" t="s">
        <v>46</v>
      </c>
      <c r="F506" s="28" t="s">
        <v>47</v>
      </c>
      <c r="G506" s="28" t="s">
        <v>5</v>
      </c>
      <c r="H506" s="28" t="s">
        <v>623</v>
      </c>
      <c r="I506" s="28" t="b" cm="1">
        <f t="array" ref="I506">SUMPRODUCT(--(D506=Assumptions!$A$4:$A$12))&gt;0</f>
        <v>1</v>
      </c>
    </row>
    <row r="507" spans="1:9" x14ac:dyDescent="0.2">
      <c r="A507" s="28" t="s">
        <v>615</v>
      </c>
      <c r="B507" s="28" t="s">
        <v>1102</v>
      </c>
      <c r="C507" s="28" t="s">
        <v>3374</v>
      </c>
      <c r="D507" s="28" t="s">
        <v>627</v>
      </c>
      <c r="E507" s="28" t="s">
        <v>224</v>
      </c>
      <c r="F507" s="28" t="s">
        <v>225</v>
      </c>
      <c r="G507" s="28" t="s">
        <v>622</v>
      </c>
      <c r="H507" s="28" t="s">
        <v>623</v>
      </c>
      <c r="I507" s="28" t="b" cm="1">
        <f t="array" ref="I507">SUMPRODUCT(--(D507=Assumptions!$A$4:$A$12))&gt;0</f>
        <v>1</v>
      </c>
    </row>
    <row r="508" spans="1:9" x14ac:dyDescent="0.2">
      <c r="A508" s="28" t="s">
        <v>615</v>
      </c>
      <c r="B508" s="28" t="s">
        <v>2597</v>
      </c>
      <c r="C508" s="28" t="s">
        <v>404</v>
      </c>
      <c r="D508" s="28" t="s">
        <v>2269</v>
      </c>
      <c r="E508" s="28" t="s">
        <v>3064</v>
      </c>
      <c r="F508" s="28" t="s">
        <v>3065</v>
      </c>
      <c r="G508" s="28" t="s">
        <v>5</v>
      </c>
      <c r="H508" s="28" t="s">
        <v>623</v>
      </c>
      <c r="I508" s="28" t="b" cm="1">
        <f t="array" ref="I508">SUMPRODUCT(--(D508=Assumptions!$A$4:$A$12))&gt;0</f>
        <v>0</v>
      </c>
    </row>
    <row r="509" spans="1:9" x14ac:dyDescent="0.2">
      <c r="A509" s="28" t="s">
        <v>615</v>
      </c>
      <c r="B509" s="28" t="s">
        <v>3220</v>
      </c>
      <c r="C509" s="28" t="s">
        <v>404</v>
      </c>
      <c r="D509" s="28" t="s">
        <v>1356</v>
      </c>
      <c r="E509" s="28" t="s">
        <v>1103</v>
      </c>
      <c r="F509" s="28" t="s">
        <v>1104</v>
      </c>
      <c r="G509" s="28" t="s">
        <v>5</v>
      </c>
      <c r="H509" s="28" t="s">
        <v>623</v>
      </c>
      <c r="I509" s="28" t="b" cm="1">
        <f t="array" ref="I509">SUMPRODUCT(--(D509=Assumptions!$A$4:$A$12))&gt;0</f>
        <v>0</v>
      </c>
    </row>
    <row r="510" spans="1:9" x14ac:dyDescent="0.2">
      <c r="A510" s="28" t="s">
        <v>615</v>
      </c>
      <c r="B510" s="28" t="s">
        <v>3220</v>
      </c>
      <c r="C510" s="28" t="s">
        <v>404</v>
      </c>
      <c r="D510" s="28" t="s">
        <v>1356</v>
      </c>
      <c r="E510" s="28" t="s">
        <v>3221</v>
      </c>
      <c r="F510" s="28" t="s">
        <v>3222</v>
      </c>
      <c r="G510" s="28" t="s">
        <v>15</v>
      </c>
      <c r="H510" s="28" t="s">
        <v>647</v>
      </c>
      <c r="I510" s="28" t="b" cm="1">
        <f t="array" ref="I510">SUMPRODUCT(--(D510=Assumptions!$A$4:$A$12))&gt;0</f>
        <v>0</v>
      </c>
    </row>
    <row r="511" spans="1:9" x14ac:dyDescent="0.2">
      <c r="A511" s="28" t="s">
        <v>615</v>
      </c>
      <c r="B511" s="28" t="s">
        <v>1105</v>
      </c>
      <c r="C511" s="28" t="s">
        <v>3384</v>
      </c>
      <c r="D511" s="28" t="s">
        <v>627</v>
      </c>
      <c r="E511" s="28" t="s">
        <v>1099</v>
      </c>
      <c r="F511" s="28" t="s">
        <v>161</v>
      </c>
      <c r="G511" s="28" t="s">
        <v>5</v>
      </c>
      <c r="H511" s="28" t="s">
        <v>623</v>
      </c>
      <c r="I511" s="28" t="b" cm="1">
        <f t="array" ref="I511">SUMPRODUCT(--(D511=Assumptions!$A$4:$A$12))&gt;0</f>
        <v>1</v>
      </c>
    </row>
    <row r="512" spans="1:9" x14ac:dyDescent="0.2">
      <c r="A512" s="28" t="s">
        <v>615</v>
      </c>
      <c r="B512" s="28" t="s">
        <v>895</v>
      </c>
      <c r="C512" s="28" t="s">
        <v>3386</v>
      </c>
      <c r="D512" s="28" t="s">
        <v>627</v>
      </c>
      <c r="E512" s="28" t="s">
        <v>73</v>
      </c>
      <c r="F512" s="28" t="s">
        <v>74</v>
      </c>
      <c r="G512" s="28" t="s">
        <v>5</v>
      </c>
      <c r="H512" s="28" t="s">
        <v>623</v>
      </c>
      <c r="I512" s="28" t="b" cm="1">
        <f t="array" ref="I512">SUMPRODUCT(--(D512=Assumptions!$A$4:$A$12))&gt;0</f>
        <v>1</v>
      </c>
    </row>
    <row r="513" spans="1:9" x14ac:dyDescent="0.2">
      <c r="A513" s="28" t="s">
        <v>615</v>
      </c>
      <c r="B513" s="28" t="s">
        <v>1106</v>
      </c>
      <c r="C513" s="28" t="s">
        <v>2878</v>
      </c>
      <c r="D513" s="28" t="s">
        <v>627</v>
      </c>
      <c r="E513" s="28" t="s">
        <v>309</v>
      </c>
      <c r="F513" s="28" t="s">
        <v>310</v>
      </c>
      <c r="G513" s="28" t="s">
        <v>5</v>
      </c>
      <c r="H513" s="28" t="s">
        <v>623</v>
      </c>
      <c r="I513" s="28" t="b" cm="1">
        <f t="array" ref="I513">SUMPRODUCT(--(D513=Assumptions!$A$4:$A$12))&gt;0</f>
        <v>1</v>
      </c>
    </row>
    <row r="514" spans="1:9" x14ac:dyDescent="0.2">
      <c r="A514" s="28" t="s">
        <v>615</v>
      </c>
      <c r="B514" s="28" t="s">
        <v>3223</v>
      </c>
      <c r="C514" s="28" t="s">
        <v>2561</v>
      </c>
      <c r="D514" s="28" t="s">
        <v>1356</v>
      </c>
      <c r="E514" s="28" t="s">
        <v>536</v>
      </c>
      <c r="F514" s="28" t="s">
        <v>537</v>
      </c>
      <c r="G514" s="28" t="s">
        <v>5</v>
      </c>
      <c r="H514" s="28" t="s">
        <v>623</v>
      </c>
      <c r="I514" s="28" t="b" cm="1">
        <f t="array" ref="I514">SUMPRODUCT(--(D514=Assumptions!$A$4:$A$12))&gt;0</f>
        <v>0</v>
      </c>
    </row>
    <row r="515" spans="1:9" x14ac:dyDescent="0.2">
      <c r="A515" s="28" t="s">
        <v>615</v>
      </c>
      <c r="B515" s="28" t="s">
        <v>2678</v>
      </c>
      <c r="C515" s="28" t="s">
        <v>257</v>
      </c>
      <c r="D515" s="28" t="s">
        <v>1356</v>
      </c>
      <c r="E515" s="28" t="s">
        <v>10</v>
      </c>
      <c r="F515" s="28" t="s">
        <v>11</v>
      </c>
      <c r="G515" s="28" t="s">
        <v>5</v>
      </c>
      <c r="H515" s="28" t="s">
        <v>623</v>
      </c>
      <c r="I515" s="28" t="b" cm="1">
        <f t="array" ref="I515">SUMPRODUCT(--(D515=Assumptions!$A$4:$A$12))&gt;0</f>
        <v>0</v>
      </c>
    </row>
    <row r="516" spans="1:9" x14ac:dyDescent="0.2">
      <c r="A516" s="28" t="s">
        <v>615</v>
      </c>
      <c r="B516" s="28" t="s">
        <v>1107</v>
      </c>
      <c r="C516" s="28" t="s">
        <v>257</v>
      </c>
      <c r="D516" s="28" t="s">
        <v>654</v>
      </c>
      <c r="E516" s="28" t="s">
        <v>1108</v>
      </c>
      <c r="F516" s="28" t="s">
        <v>1109</v>
      </c>
      <c r="G516" s="28" t="s">
        <v>15</v>
      </c>
      <c r="H516" s="28" t="s">
        <v>623</v>
      </c>
      <c r="I516" s="28" t="b" cm="1">
        <f t="array" ref="I516">SUMPRODUCT(--(D516=Assumptions!$A$4:$A$12))&gt;0</f>
        <v>1</v>
      </c>
    </row>
    <row r="517" spans="1:9" x14ac:dyDescent="0.2">
      <c r="A517" s="28" t="s">
        <v>615</v>
      </c>
      <c r="B517" s="28" t="s">
        <v>1107</v>
      </c>
      <c r="C517" s="28" t="s">
        <v>257</v>
      </c>
      <c r="D517" s="28" t="s">
        <v>654</v>
      </c>
      <c r="E517" s="28" t="s">
        <v>1103</v>
      </c>
      <c r="F517" s="28" t="s">
        <v>1104</v>
      </c>
      <c r="G517" s="28" t="s">
        <v>617</v>
      </c>
      <c r="H517" s="28" t="s">
        <v>623</v>
      </c>
      <c r="I517" s="28" t="b" cm="1">
        <f t="array" ref="I517">SUMPRODUCT(--(D517=Assumptions!$A$4:$A$12))&gt;0</f>
        <v>1</v>
      </c>
    </row>
    <row r="518" spans="1:9" x14ac:dyDescent="0.2">
      <c r="A518" s="28" t="s">
        <v>615</v>
      </c>
      <c r="B518" s="28" t="s">
        <v>1110</v>
      </c>
      <c r="C518" s="28" t="s">
        <v>3415</v>
      </c>
      <c r="D518" s="28" t="s">
        <v>640</v>
      </c>
      <c r="E518" s="28" t="s">
        <v>844</v>
      </c>
      <c r="F518" s="28" t="s">
        <v>845</v>
      </c>
      <c r="G518" s="28" t="s">
        <v>5</v>
      </c>
      <c r="H518" s="28" t="s">
        <v>623</v>
      </c>
      <c r="I518" s="28" t="b" cm="1">
        <f t="array" ref="I518">SUMPRODUCT(--(D518=Assumptions!$A$4:$A$12))&gt;0</f>
        <v>1</v>
      </c>
    </row>
    <row r="519" spans="1:9" x14ac:dyDescent="0.2">
      <c r="A519" s="28" t="s">
        <v>615</v>
      </c>
      <c r="B519" s="28" t="s">
        <v>1110</v>
      </c>
      <c r="C519" s="28" t="s">
        <v>3415</v>
      </c>
      <c r="D519" s="28" t="s">
        <v>640</v>
      </c>
      <c r="E519" s="28" t="s">
        <v>57</v>
      </c>
      <c r="F519" s="28" t="s">
        <v>58</v>
      </c>
      <c r="G519" s="28" t="s">
        <v>617</v>
      </c>
      <c r="H519" s="28" t="s">
        <v>623</v>
      </c>
      <c r="I519" s="28" t="b" cm="1">
        <f t="array" ref="I519">SUMPRODUCT(--(D519=Assumptions!$A$4:$A$12))&gt;0</f>
        <v>1</v>
      </c>
    </row>
    <row r="520" spans="1:9" x14ac:dyDescent="0.2">
      <c r="A520" s="28" t="s">
        <v>615</v>
      </c>
      <c r="B520" s="28" t="s">
        <v>2660</v>
      </c>
      <c r="C520" s="28" t="s">
        <v>3224</v>
      </c>
      <c r="D520" s="28" t="s">
        <v>1356</v>
      </c>
      <c r="E520" s="28" t="s">
        <v>2020</v>
      </c>
      <c r="F520" s="28" t="s">
        <v>2021</v>
      </c>
      <c r="G520" s="28" t="s">
        <v>15</v>
      </c>
      <c r="H520" s="28" t="s">
        <v>623</v>
      </c>
      <c r="I520" s="28" t="b" cm="1">
        <f t="array" ref="I520">SUMPRODUCT(--(D520=Assumptions!$A$4:$A$12))&gt;0</f>
        <v>0</v>
      </c>
    </row>
    <row r="521" spans="1:9" x14ac:dyDescent="0.2">
      <c r="A521" s="28" t="s">
        <v>481</v>
      </c>
      <c r="B521" s="28" t="s">
        <v>1111</v>
      </c>
      <c r="C521" s="28" t="s">
        <v>3225</v>
      </c>
      <c r="D521" s="28" t="s">
        <v>627</v>
      </c>
      <c r="E521" s="28" t="s">
        <v>336</v>
      </c>
      <c r="F521" s="28" t="s">
        <v>337</v>
      </c>
      <c r="G521" s="28" t="s">
        <v>5</v>
      </c>
      <c r="H521" s="28" t="s">
        <v>623</v>
      </c>
      <c r="I521" s="28" t="b" cm="1">
        <f t="array" ref="I521">SUMPRODUCT(--(D521=Assumptions!$A$4:$A$12))&gt;0</f>
        <v>1</v>
      </c>
    </row>
    <row r="522" spans="1:9" x14ac:dyDescent="0.2">
      <c r="A522" s="28" t="s">
        <v>481</v>
      </c>
      <c r="B522" s="28" t="s">
        <v>1112</v>
      </c>
      <c r="C522" s="28" t="s">
        <v>496</v>
      </c>
      <c r="D522" s="28" t="s">
        <v>654</v>
      </c>
      <c r="E522" s="28" t="s">
        <v>493</v>
      </c>
      <c r="F522" s="28" t="s">
        <v>494</v>
      </c>
      <c r="G522" s="28" t="s">
        <v>5</v>
      </c>
      <c r="H522" s="28" t="s">
        <v>623</v>
      </c>
      <c r="I522" s="28" t="b" cm="1">
        <f t="array" ref="I522">SUMPRODUCT(--(D522=Assumptions!$A$4:$A$12))&gt;0</f>
        <v>1</v>
      </c>
    </row>
    <row r="523" spans="1:9" x14ac:dyDescent="0.2">
      <c r="A523" s="28" t="s">
        <v>481</v>
      </c>
      <c r="B523" s="28" t="s">
        <v>1113</v>
      </c>
      <c r="C523" s="28" t="s">
        <v>2876</v>
      </c>
      <c r="D523" s="28" t="s">
        <v>627</v>
      </c>
      <c r="E523" s="28" t="s">
        <v>46</v>
      </c>
      <c r="F523" s="28" t="s">
        <v>47</v>
      </c>
      <c r="G523" s="28" t="s">
        <v>5</v>
      </c>
      <c r="H523" s="28" t="s">
        <v>623</v>
      </c>
      <c r="I523" s="28" t="b" cm="1">
        <f t="array" ref="I523">SUMPRODUCT(--(D523=Assumptions!$A$4:$A$12))&gt;0</f>
        <v>1</v>
      </c>
    </row>
    <row r="524" spans="1:9" x14ac:dyDescent="0.2">
      <c r="A524" s="28" t="s">
        <v>481</v>
      </c>
      <c r="B524" s="28" t="s">
        <v>3226</v>
      </c>
      <c r="C524" s="28" t="s">
        <v>481</v>
      </c>
      <c r="D524" s="28" t="s">
        <v>1193</v>
      </c>
      <c r="E524" s="28" t="s">
        <v>3227</v>
      </c>
      <c r="F524" s="28" t="s">
        <v>3228</v>
      </c>
      <c r="G524" s="28" t="s">
        <v>5</v>
      </c>
      <c r="H524" s="28" t="s">
        <v>623</v>
      </c>
      <c r="I524" s="28" t="b" cm="1">
        <f t="array" ref="I524">SUMPRODUCT(--(D524=Assumptions!$A$4:$A$12))&gt;0</f>
        <v>1</v>
      </c>
    </row>
    <row r="525" spans="1:9" x14ac:dyDescent="0.2">
      <c r="A525" s="28" t="s">
        <v>481</v>
      </c>
      <c r="B525" s="28" t="s">
        <v>3229</v>
      </c>
      <c r="C525" s="28" t="s">
        <v>481</v>
      </c>
      <c r="D525" s="28" t="s">
        <v>1193</v>
      </c>
      <c r="E525" s="28" t="s">
        <v>10</v>
      </c>
      <c r="F525" s="28" t="s">
        <v>11</v>
      </c>
      <c r="G525" s="28" t="s">
        <v>5</v>
      </c>
      <c r="H525" s="28" t="s">
        <v>623</v>
      </c>
      <c r="I525" s="28" t="b" cm="1">
        <f t="array" ref="I525">SUMPRODUCT(--(D525=Assumptions!$A$4:$A$12))&gt;0</f>
        <v>1</v>
      </c>
    </row>
    <row r="526" spans="1:9" x14ac:dyDescent="0.2">
      <c r="A526" s="28" t="s">
        <v>481</v>
      </c>
      <c r="B526" s="28" t="s">
        <v>3230</v>
      </c>
      <c r="C526" s="28" t="s">
        <v>481</v>
      </c>
      <c r="D526" s="28" t="s">
        <v>1193</v>
      </c>
      <c r="E526" s="28" t="s">
        <v>1247</v>
      </c>
      <c r="F526" s="28" t="s">
        <v>1248</v>
      </c>
      <c r="G526" s="28" t="s">
        <v>5</v>
      </c>
      <c r="H526" s="28" t="s">
        <v>623</v>
      </c>
      <c r="I526" s="28" t="b" cm="1">
        <f t="array" ref="I526">SUMPRODUCT(--(D526=Assumptions!$A$4:$A$12))&gt;0</f>
        <v>1</v>
      </c>
    </row>
    <row r="527" spans="1:9" x14ac:dyDescent="0.2">
      <c r="A527" s="28" t="s">
        <v>481</v>
      </c>
      <c r="B527" s="28" t="s">
        <v>3231</v>
      </c>
      <c r="C527" s="28" t="s">
        <v>481</v>
      </c>
      <c r="D527" s="28" t="s">
        <v>1193</v>
      </c>
      <c r="E527" s="28" t="s">
        <v>1387</v>
      </c>
      <c r="F527" s="28" t="s">
        <v>1388</v>
      </c>
      <c r="G527" s="28" t="s">
        <v>5</v>
      </c>
      <c r="H527" s="28" t="s">
        <v>623</v>
      </c>
      <c r="I527" s="28" t="b" cm="1">
        <f t="array" ref="I527">SUMPRODUCT(--(D527=Assumptions!$A$4:$A$12))&gt;0</f>
        <v>1</v>
      </c>
    </row>
    <row r="528" spans="1:9" x14ac:dyDescent="0.2">
      <c r="A528" s="28" t="s">
        <v>481</v>
      </c>
      <c r="B528" s="28" t="s">
        <v>1991</v>
      </c>
      <c r="C528" s="28" t="s">
        <v>481</v>
      </c>
      <c r="D528" s="28" t="s">
        <v>1193</v>
      </c>
      <c r="E528" s="28" t="s">
        <v>3232</v>
      </c>
      <c r="F528" s="28" t="s">
        <v>3233</v>
      </c>
      <c r="G528" s="28" t="s">
        <v>5</v>
      </c>
      <c r="H528" s="28" t="s">
        <v>623</v>
      </c>
      <c r="I528" s="28" t="b" cm="1">
        <f t="array" ref="I528">SUMPRODUCT(--(D528=Assumptions!$A$4:$A$12))&gt;0</f>
        <v>1</v>
      </c>
    </row>
    <row r="529" spans="1:9" x14ac:dyDescent="0.2">
      <c r="A529" s="28" t="s">
        <v>481</v>
      </c>
      <c r="B529" s="28" t="s">
        <v>3234</v>
      </c>
      <c r="C529" s="28" t="s">
        <v>481</v>
      </c>
      <c r="D529" s="28" t="s">
        <v>1193</v>
      </c>
      <c r="E529" s="28" t="s">
        <v>1051</v>
      </c>
      <c r="F529" s="28" t="s">
        <v>1052</v>
      </c>
      <c r="G529" s="28" t="s">
        <v>5</v>
      </c>
      <c r="H529" s="28" t="s">
        <v>623</v>
      </c>
      <c r="I529" s="28" t="b" cm="1">
        <f t="array" ref="I529">SUMPRODUCT(--(D529=Assumptions!$A$4:$A$12))&gt;0</f>
        <v>1</v>
      </c>
    </row>
    <row r="530" spans="1:9" x14ac:dyDescent="0.2">
      <c r="A530" s="28" t="s">
        <v>481</v>
      </c>
      <c r="B530" s="28" t="s">
        <v>1991</v>
      </c>
      <c r="C530" s="28" t="s">
        <v>481</v>
      </c>
      <c r="D530" s="28" t="s">
        <v>1193</v>
      </c>
      <c r="E530" s="28" t="s">
        <v>3232</v>
      </c>
      <c r="F530" s="28" t="s">
        <v>3233</v>
      </c>
      <c r="G530" s="28" t="s">
        <v>15</v>
      </c>
      <c r="H530" s="28" t="s">
        <v>623</v>
      </c>
      <c r="I530" s="28" t="b" cm="1">
        <f t="array" ref="I530">SUMPRODUCT(--(D530=Assumptions!$A$4:$A$12))&gt;0</f>
        <v>1</v>
      </c>
    </row>
    <row r="531" spans="1:9" x14ac:dyDescent="0.2">
      <c r="A531" s="28" t="s">
        <v>481</v>
      </c>
      <c r="B531" s="28" t="s">
        <v>2004</v>
      </c>
      <c r="C531" s="28" t="s">
        <v>481</v>
      </c>
      <c r="D531" s="28" t="s">
        <v>1193</v>
      </c>
      <c r="E531" s="28" t="s">
        <v>10</v>
      </c>
      <c r="F531" s="28" t="s">
        <v>11</v>
      </c>
      <c r="G531" s="28" t="s">
        <v>5</v>
      </c>
      <c r="H531" s="28" t="s">
        <v>623</v>
      </c>
      <c r="I531" s="28" t="b" cm="1">
        <f t="array" ref="I531">SUMPRODUCT(--(D531=Assumptions!$A$4:$A$12))&gt;0</f>
        <v>1</v>
      </c>
    </row>
    <row r="532" spans="1:9" x14ac:dyDescent="0.2">
      <c r="A532" s="28" t="s">
        <v>481</v>
      </c>
      <c r="B532" s="28" t="s">
        <v>2005</v>
      </c>
      <c r="C532" s="28" t="s">
        <v>481</v>
      </c>
      <c r="D532" s="28" t="s">
        <v>1193</v>
      </c>
      <c r="E532" s="28" t="s">
        <v>493</v>
      </c>
      <c r="F532" s="28" t="s">
        <v>494</v>
      </c>
      <c r="G532" s="28" t="s">
        <v>5</v>
      </c>
      <c r="H532" s="28" t="s">
        <v>623</v>
      </c>
      <c r="I532" s="28" t="b" cm="1">
        <f t="array" ref="I532">SUMPRODUCT(--(D532=Assumptions!$A$4:$A$12))&gt;0</f>
        <v>1</v>
      </c>
    </row>
    <row r="533" spans="1:9" x14ac:dyDescent="0.2">
      <c r="A533" s="28" t="s">
        <v>481</v>
      </c>
      <c r="B533" s="28" t="s">
        <v>1996</v>
      </c>
      <c r="C533" s="28" t="s">
        <v>481</v>
      </c>
      <c r="D533" s="28" t="s">
        <v>1193</v>
      </c>
      <c r="E533" s="28" t="s">
        <v>1247</v>
      </c>
      <c r="F533" s="28" t="s">
        <v>1248</v>
      </c>
      <c r="G533" s="28" t="s">
        <v>5</v>
      </c>
      <c r="H533" s="28" t="s">
        <v>623</v>
      </c>
      <c r="I533" s="28" t="b" cm="1">
        <f t="array" ref="I533">SUMPRODUCT(--(D533=Assumptions!$A$4:$A$12))&gt;0</f>
        <v>1</v>
      </c>
    </row>
    <row r="534" spans="1:9" x14ac:dyDescent="0.2">
      <c r="A534" s="28" t="s">
        <v>481</v>
      </c>
      <c r="B534" s="28" t="s">
        <v>2001</v>
      </c>
      <c r="C534" s="28" t="s">
        <v>481</v>
      </c>
      <c r="D534" s="28" t="s">
        <v>1356</v>
      </c>
      <c r="E534" s="28" t="s">
        <v>57</v>
      </c>
      <c r="F534" s="28" t="s">
        <v>58</v>
      </c>
      <c r="G534" s="28" t="s">
        <v>5</v>
      </c>
      <c r="H534" s="28" t="s">
        <v>623</v>
      </c>
      <c r="I534" s="28" t="b" cm="1">
        <f t="array" ref="I534">SUMPRODUCT(--(D534=Assumptions!$A$4:$A$12))&gt;0</f>
        <v>0</v>
      </c>
    </row>
    <row r="535" spans="1:9" x14ac:dyDescent="0.2">
      <c r="A535" s="28" t="s">
        <v>481</v>
      </c>
      <c r="B535" s="28" t="s">
        <v>3235</v>
      </c>
      <c r="C535" s="28" t="s">
        <v>481</v>
      </c>
      <c r="D535" s="28" t="s">
        <v>1356</v>
      </c>
      <c r="E535" s="28" t="s">
        <v>2057</v>
      </c>
      <c r="F535" s="28" t="s">
        <v>1789</v>
      </c>
      <c r="G535" s="28" t="s">
        <v>5</v>
      </c>
      <c r="H535" s="28" t="s">
        <v>623</v>
      </c>
      <c r="I535" s="28" t="b" cm="1">
        <f t="array" ref="I535">SUMPRODUCT(--(D535=Assumptions!$A$4:$A$12))&gt;0</f>
        <v>0</v>
      </c>
    </row>
    <row r="536" spans="1:9" x14ac:dyDescent="0.2">
      <c r="A536" s="28" t="s">
        <v>481</v>
      </c>
      <c r="B536" s="28" t="s">
        <v>3236</v>
      </c>
      <c r="C536" s="28" t="s">
        <v>481</v>
      </c>
      <c r="D536" s="28" t="s">
        <v>1356</v>
      </c>
      <c r="E536" s="28" t="s">
        <v>201</v>
      </c>
      <c r="F536" s="28" t="s">
        <v>202</v>
      </c>
      <c r="G536" s="28" t="s">
        <v>5</v>
      </c>
      <c r="H536" s="28" t="s">
        <v>623</v>
      </c>
      <c r="I536" s="28" t="b" cm="1">
        <f t="array" ref="I536">SUMPRODUCT(--(D536=Assumptions!$A$4:$A$12))&gt;0</f>
        <v>0</v>
      </c>
    </row>
    <row r="537" spans="1:9" x14ac:dyDescent="0.2">
      <c r="A537" s="28" t="s">
        <v>481</v>
      </c>
      <c r="B537" s="28" t="s">
        <v>3237</v>
      </c>
      <c r="C537" s="28" t="s">
        <v>481</v>
      </c>
      <c r="D537" s="28" t="s">
        <v>1356</v>
      </c>
      <c r="E537" s="28" t="s">
        <v>1424</v>
      </c>
      <c r="F537" s="28" t="s">
        <v>1425</v>
      </c>
      <c r="G537" s="28" t="s">
        <v>5</v>
      </c>
      <c r="H537" s="28" t="s">
        <v>623</v>
      </c>
      <c r="I537" s="28" t="b" cm="1">
        <f t="array" ref="I537">SUMPRODUCT(--(D537=Assumptions!$A$4:$A$12))&gt;0</f>
        <v>0</v>
      </c>
    </row>
    <row r="538" spans="1:9" x14ac:dyDescent="0.2">
      <c r="A538" s="28" t="s">
        <v>481</v>
      </c>
      <c r="B538" s="28" t="s">
        <v>3238</v>
      </c>
      <c r="C538" s="28" t="s">
        <v>481</v>
      </c>
      <c r="D538" s="28" t="s">
        <v>1356</v>
      </c>
      <c r="E538" s="28" t="s">
        <v>1986</v>
      </c>
      <c r="F538" s="28" t="s">
        <v>1987</v>
      </c>
      <c r="G538" s="28" t="s">
        <v>5</v>
      </c>
      <c r="H538" s="28" t="s">
        <v>623</v>
      </c>
      <c r="I538" s="28" t="b" cm="1">
        <f t="array" ref="I538">SUMPRODUCT(--(D538=Assumptions!$A$4:$A$12))&gt;0</f>
        <v>0</v>
      </c>
    </row>
    <row r="539" spans="1:9" x14ac:dyDescent="0.2">
      <c r="A539" s="28" t="s">
        <v>481</v>
      </c>
      <c r="B539" s="28" t="s">
        <v>3239</v>
      </c>
      <c r="C539" s="28" t="s">
        <v>481</v>
      </c>
      <c r="D539" s="28" t="s">
        <v>1193</v>
      </c>
      <c r="E539" s="28" t="s">
        <v>708</v>
      </c>
      <c r="F539" s="28" t="s">
        <v>148</v>
      </c>
      <c r="G539" s="28" t="s">
        <v>5</v>
      </c>
      <c r="H539" s="28" t="s">
        <v>623</v>
      </c>
      <c r="I539" s="28" t="b" cm="1">
        <f t="array" ref="I539">SUMPRODUCT(--(D539=Assumptions!$A$4:$A$12))&gt;0</f>
        <v>1</v>
      </c>
    </row>
    <row r="540" spans="1:9" x14ac:dyDescent="0.2">
      <c r="A540" s="28" t="s">
        <v>481</v>
      </c>
      <c r="B540" s="28" t="s">
        <v>3226</v>
      </c>
      <c r="C540" s="28" t="s">
        <v>481</v>
      </c>
      <c r="D540" s="28" t="s">
        <v>1193</v>
      </c>
      <c r="E540" s="28" t="s">
        <v>3227</v>
      </c>
      <c r="F540" s="28" t="s">
        <v>3228</v>
      </c>
      <c r="G540" s="28" t="s">
        <v>5</v>
      </c>
      <c r="H540" s="28" t="s">
        <v>623</v>
      </c>
      <c r="I540" s="28" t="b" cm="1">
        <f t="array" ref="I540">SUMPRODUCT(--(D540=Assumptions!$A$4:$A$12))&gt;0</f>
        <v>1</v>
      </c>
    </row>
    <row r="541" spans="1:9" x14ac:dyDescent="0.2">
      <c r="A541" s="28" t="s">
        <v>481</v>
      </c>
      <c r="B541" s="28" t="s">
        <v>3240</v>
      </c>
      <c r="C541" s="28" t="s">
        <v>481</v>
      </c>
      <c r="D541" s="28" t="s">
        <v>1193</v>
      </c>
      <c r="E541" s="28" t="s">
        <v>57</v>
      </c>
      <c r="F541" s="28" t="s">
        <v>58</v>
      </c>
      <c r="G541" s="28" t="s">
        <v>5</v>
      </c>
      <c r="H541" s="28" t="s">
        <v>623</v>
      </c>
      <c r="I541" s="28" t="b" cm="1">
        <f t="array" ref="I541">SUMPRODUCT(--(D541=Assumptions!$A$4:$A$12))&gt;0</f>
        <v>1</v>
      </c>
    </row>
    <row r="542" spans="1:9" x14ac:dyDescent="0.2">
      <c r="A542" s="28" t="s">
        <v>481</v>
      </c>
      <c r="B542" s="28" t="s">
        <v>3241</v>
      </c>
      <c r="C542" s="28" t="s">
        <v>481</v>
      </c>
      <c r="D542" s="28" t="s">
        <v>1193</v>
      </c>
      <c r="E542" s="28" t="s">
        <v>10</v>
      </c>
      <c r="F542" s="28" t="s">
        <v>11</v>
      </c>
      <c r="G542" s="28" t="s">
        <v>5</v>
      </c>
      <c r="H542" s="28" t="s">
        <v>623</v>
      </c>
      <c r="I542" s="28" t="b" cm="1">
        <f t="array" ref="I542">SUMPRODUCT(--(D542=Assumptions!$A$4:$A$12))&gt;0</f>
        <v>1</v>
      </c>
    </row>
    <row r="543" spans="1:9" x14ac:dyDescent="0.2">
      <c r="A543" s="28" t="s">
        <v>481</v>
      </c>
      <c r="B543" s="28" t="s">
        <v>3242</v>
      </c>
      <c r="C543" s="28" t="s">
        <v>481</v>
      </c>
      <c r="D543" s="28" t="s">
        <v>1356</v>
      </c>
      <c r="E543" s="28" t="s">
        <v>3243</v>
      </c>
      <c r="F543" s="28" t="s">
        <v>3244</v>
      </c>
      <c r="G543" s="28" t="s">
        <v>5</v>
      </c>
      <c r="H543" s="28" t="s">
        <v>623</v>
      </c>
      <c r="I543" s="28" t="b" cm="1">
        <f t="array" ref="I543">SUMPRODUCT(--(D543=Assumptions!$A$4:$A$12))&gt;0</f>
        <v>0</v>
      </c>
    </row>
    <row r="544" spans="1:9" x14ac:dyDescent="0.2">
      <c r="A544" s="28" t="s">
        <v>481</v>
      </c>
      <c r="B544" s="28" t="s">
        <v>3245</v>
      </c>
      <c r="C544" s="28" t="s">
        <v>481</v>
      </c>
      <c r="D544" s="28" t="s">
        <v>1356</v>
      </c>
      <c r="E544" s="28" t="s">
        <v>355</v>
      </c>
      <c r="F544" s="28" t="s">
        <v>356</v>
      </c>
      <c r="G544" s="28" t="s">
        <v>5</v>
      </c>
      <c r="H544" s="28" t="s">
        <v>623</v>
      </c>
      <c r="I544" s="28" t="b" cm="1">
        <f t="array" ref="I544">SUMPRODUCT(--(D544=Assumptions!$A$4:$A$12))&gt;0</f>
        <v>0</v>
      </c>
    </row>
    <row r="545" spans="1:9" x14ac:dyDescent="0.2">
      <c r="A545" s="28" t="s">
        <v>481</v>
      </c>
      <c r="B545" s="28" t="s">
        <v>81</v>
      </c>
      <c r="C545" s="28" t="s">
        <v>347</v>
      </c>
      <c r="D545" s="28" t="s">
        <v>627</v>
      </c>
      <c r="E545" s="28" t="s">
        <v>82</v>
      </c>
      <c r="F545" s="28" t="s">
        <v>83</v>
      </c>
      <c r="G545" s="28" t="s">
        <v>5</v>
      </c>
      <c r="H545" s="28" t="s">
        <v>623</v>
      </c>
      <c r="I545" s="28" t="b" cm="1">
        <f t="array" ref="I545">SUMPRODUCT(--(D545=Assumptions!$A$4:$A$12))&gt;0</f>
        <v>1</v>
      </c>
    </row>
    <row r="546" spans="1:9" x14ac:dyDescent="0.2">
      <c r="A546" s="28" t="s">
        <v>481</v>
      </c>
      <c r="B546" s="28" t="s">
        <v>1114</v>
      </c>
      <c r="C546" s="28" t="s">
        <v>3246</v>
      </c>
      <c r="D546" s="28" t="s">
        <v>640</v>
      </c>
      <c r="E546" s="28" t="s">
        <v>1115</v>
      </c>
      <c r="F546" s="28" t="s">
        <v>1116</v>
      </c>
      <c r="G546" s="28" t="s">
        <v>5</v>
      </c>
      <c r="H546" s="28" t="s">
        <v>623</v>
      </c>
      <c r="I546" s="28" t="b" cm="1">
        <f t="array" ref="I546">SUMPRODUCT(--(D546=Assumptions!$A$4:$A$12))&gt;0</f>
        <v>1</v>
      </c>
    </row>
    <row r="547" spans="1:9" x14ac:dyDescent="0.2">
      <c r="A547" s="28" t="s">
        <v>496</v>
      </c>
      <c r="B547" s="28" t="s">
        <v>1117</v>
      </c>
      <c r="C547" s="28" t="s">
        <v>2190</v>
      </c>
      <c r="D547" s="28" t="s">
        <v>627</v>
      </c>
      <c r="E547" s="28" t="s">
        <v>1118</v>
      </c>
      <c r="F547" s="28" t="s">
        <v>486</v>
      </c>
      <c r="G547" s="28" t="s">
        <v>5</v>
      </c>
      <c r="H547" s="28" t="s">
        <v>623</v>
      </c>
      <c r="I547" s="28" t="b" cm="1">
        <f t="array" ref="I547">SUMPRODUCT(--(D547=Assumptions!$A$4:$A$12))&gt;0</f>
        <v>1</v>
      </c>
    </row>
    <row r="548" spans="1:9" x14ac:dyDescent="0.2">
      <c r="A548" s="28" t="s">
        <v>496</v>
      </c>
      <c r="B548" s="28" t="s">
        <v>887</v>
      </c>
      <c r="C548" s="28" t="s">
        <v>2732</v>
      </c>
      <c r="D548" s="28" t="s">
        <v>640</v>
      </c>
      <c r="E548" s="28" t="s">
        <v>888</v>
      </c>
      <c r="F548" s="28" t="s">
        <v>889</v>
      </c>
      <c r="G548" s="28" t="s">
        <v>5</v>
      </c>
      <c r="H548" s="28" t="s">
        <v>623</v>
      </c>
      <c r="I548" s="28" t="b" cm="1">
        <f t="array" ref="I548">SUMPRODUCT(--(D548=Assumptions!$A$4:$A$12))&gt;0</f>
        <v>1</v>
      </c>
    </row>
    <row r="549" spans="1:9" x14ac:dyDescent="0.2">
      <c r="A549" s="28" t="s">
        <v>496</v>
      </c>
      <c r="B549" s="28" t="s">
        <v>887</v>
      </c>
      <c r="C549" s="28" t="s">
        <v>2732</v>
      </c>
      <c r="D549" s="28" t="s">
        <v>640</v>
      </c>
      <c r="E549" s="28" t="s">
        <v>224</v>
      </c>
      <c r="F549" s="28" t="s">
        <v>225</v>
      </c>
      <c r="G549" s="28" t="s">
        <v>617</v>
      </c>
      <c r="H549" s="28" t="s">
        <v>623</v>
      </c>
      <c r="I549" s="28" t="b" cm="1">
        <f t="array" ref="I549">SUMPRODUCT(--(D549=Assumptions!$A$4:$A$12))&gt;0</f>
        <v>1</v>
      </c>
    </row>
    <row r="550" spans="1:9" x14ac:dyDescent="0.2">
      <c r="A550" s="28" t="s">
        <v>496</v>
      </c>
      <c r="B550" s="28" t="s">
        <v>1119</v>
      </c>
      <c r="C550" s="28" t="s">
        <v>298</v>
      </c>
      <c r="D550" s="28" t="s">
        <v>627</v>
      </c>
      <c r="E550" s="28" t="s">
        <v>160</v>
      </c>
      <c r="F550" s="28" t="s">
        <v>161</v>
      </c>
      <c r="G550" s="28" t="s">
        <v>5</v>
      </c>
      <c r="H550" s="28" t="s">
        <v>623</v>
      </c>
      <c r="I550" s="28" t="b" cm="1">
        <f t="array" ref="I550">SUMPRODUCT(--(D550=Assumptions!$A$4:$A$12))&gt;0</f>
        <v>1</v>
      </c>
    </row>
    <row r="551" spans="1:9" x14ac:dyDescent="0.2">
      <c r="A551" s="28" t="s">
        <v>496</v>
      </c>
      <c r="B551" s="28" t="s">
        <v>1119</v>
      </c>
      <c r="C551" s="28" t="s">
        <v>298</v>
      </c>
      <c r="D551" s="28" t="s">
        <v>627</v>
      </c>
      <c r="E551" s="28" t="s">
        <v>817</v>
      </c>
      <c r="F551" s="28" t="s">
        <v>818</v>
      </c>
      <c r="G551" s="28" t="s">
        <v>622</v>
      </c>
      <c r="H551" s="28" t="s">
        <v>623</v>
      </c>
      <c r="I551" s="28" t="b" cm="1">
        <f t="array" ref="I551">SUMPRODUCT(--(D551=Assumptions!$A$4:$A$12))&gt;0</f>
        <v>1</v>
      </c>
    </row>
    <row r="552" spans="1:9" x14ac:dyDescent="0.2">
      <c r="A552" s="28" t="s">
        <v>496</v>
      </c>
      <c r="B552" s="28" t="s">
        <v>1120</v>
      </c>
      <c r="C552" s="28" t="s">
        <v>2562</v>
      </c>
      <c r="D552" s="28" t="s">
        <v>640</v>
      </c>
      <c r="E552" s="28" t="s">
        <v>579</v>
      </c>
      <c r="F552" s="28" t="s">
        <v>580</v>
      </c>
      <c r="G552" s="28" t="s">
        <v>5</v>
      </c>
      <c r="H552" s="28" t="s">
        <v>623</v>
      </c>
      <c r="I552" s="28" t="b" cm="1">
        <f t="array" ref="I552">SUMPRODUCT(--(D552=Assumptions!$A$4:$A$12))&gt;0</f>
        <v>1</v>
      </c>
    </row>
    <row r="553" spans="1:9" x14ac:dyDescent="0.2">
      <c r="A553" s="28" t="s">
        <v>496</v>
      </c>
      <c r="B553" s="28" t="s">
        <v>1121</v>
      </c>
      <c r="C553" s="28" t="s">
        <v>614</v>
      </c>
      <c r="D553" s="28" t="s">
        <v>627</v>
      </c>
      <c r="E553" s="28" t="s">
        <v>46</v>
      </c>
      <c r="F553" s="28" t="s">
        <v>47</v>
      </c>
      <c r="G553" s="28" t="s">
        <v>15</v>
      </c>
      <c r="H553" s="28" t="s">
        <v>623</v>
      </c>
      <c r="I553" s="28" t="b" cm="1">
        <f t="array" ref="I553">SUMPRODUCT(--(D553=Assumptions!$A$4:$A$12))&gt;0</f>
        <v>1</v>
      </c>
    </row>
    <row r="554" spans="1:9" x14ac:dyDescent="0.2">
      <c r="A554" s="28" t="s">
        <v>496</v>
      </c>
      <c r="B554" s="28" t="s">
        <v>1121</v>
      </c>
      <c r="C554" s="28" t="s">
        <v>614</v>
      </c>
      <c r="D554" s="28" t="s">
        <v>627</v>
      </c>
      <c r="E554" s="28" t="s">
        <v>224</v>
      </c>
      <c r="F554" s="28" t="s">
        <v>225</v>
      </c>
      <c r="G554" s="28" t="s">
        <v>617</v>
      </c>
      <c r="H554" s="28" t="s">
        <v>623</v>
      </c>
      <c r="I554" s="28" t="b" cm="1">
        <f t="array" ref="I554">SUMPRODUCT(--(D554=Assumptions!$A$4:$A$12))&gt;0</f>
        <v>1</v>
      </c>
    </row>
    <row r="555" spans="1:9" x14ac:dyDescent="0.2">
      <c r="A555" s="28" t="s">
        <v>496</v>
      </c>
      <c r="B555" s="28" t="s">
        <v>1122</v>
      </c>
      <c r="C555" s="28" t="s">
        <v>3066</v>
      </c>
      <c r="D555" s="28" t="s">
        <v>627</v>
      </c>
      <c r="E555" s="28" t="s">
        <v>382</v>
      </c>
      <c r="F555" s="28" t="s">
        <v>383</v>
      </c>
      <c r="G555" s="28" t="s">
        <v>5</v>
      </c>
      <c r="H555" s="28" t="s">
        <v>623</v>
      </c>
      <c r="I555" s="28" t="b" cm="1">
        <f t="array" ref="I555">SUMPRODUCT(--(D555=Assumptions!$A$4:$A$12))&gt;0</f>
        <v>1</v>
      </c>
    </row>
    <row r="556" spans="1:9" x14ac:dyDescent="0.2">
      <c r="A556" s="28" t="s">
        <v>496</v>
      </c>
      <c r="B556" s="28" t="s">
        <v>1122</v>
      </c>
      <c r="C556" s="28" t="s">
        <v>3066</v>
      </c>
      <c r="D556" s="28" t="s">
        <v>627</v>
      </c>
      <c r="E556" s="28" t="s">
        <v>265</v>
      </c>
      <c r="F556" s="28" t="s">
        <v>266</v>
      </c>
      <c r="G556" s="28" t="s">
        <v>15</v>
      </c>
      <c r="H556" s="28" t="s">
        <v>647</v>
      </c>
      <c r="I556" s="28" t="b" cm="1">
        <f t="array" ref="I556">SUMPRODUCT(--(D556=Assumptions!$A$4:$A$12))&gt;0</f>
        <v>1</v>
      </c>
    </row>
    <row r="557" spans="1:9" x14ac:dyDescent="0.2">
      <c r="A557" s="28" t="s">
        <v>496</v>
      </c>
      <c r="B557" s="28" t="s">
        <v>2731</v>
      </c>
      <c r="C557" s="28" t="s">
        <v>2180</v>
      </c>
      <c r="D557" s="28" t="s">
        <v>1193</v>
      </c>
      <c r="E557" s="28" t="s">
        <v>2145</v>
      </c>
      <c r="F557" s="28" t="s">
        <v>2146</v>
      </c>
      <c r="G557" s="28" t="s">
        <v>5</v>
      </c>
      <c r="H557" s="28" t="s">
        <v>623</v>
      </c>
      <c r="I557" s="28" t="b" cm="1">
        <f t="array" ref="I557">SUMPRODUCT(--(D557=Assumptions!$A$4:$A$12))&gt;0</f>
        <v>1</v>
      </c>
    </row>
    <row r="558" spans="1:9" x14ac:dyDescent="0.2">
      <c r="A558" s="28" t="s">
        <v>496</v>
      </c>
      <c r="B558" s="28" t="s">
        <v>3247</v>
      </c>
      <c r="C558" s="28" t="s">
        <v>496</v>
      </c>
      <c r="D558" s="28" t="s">
        <v>1356</v>
      </c>
      <c r="E558" s="28" t="s">
        <v>536</v>
      </c>
      <c r="F558" s="28" t="s">
        <v>537</v>
      </c>
      <c r="G558" s="28" t="s">
        <v>5</v>
      </c>
      <c r="H558" s="28" t="s">
        <v>623</v>
      </c>
      <c r="I558" s="28" t="b" cm="1">
        <f t="array" ref="I558">SUMPRODUCT(--(D558=Assumptions!$A$4:$A$12))&gt;0</f>
        <v>0</v>
      </c>
    </row>
    <row r="559" spans="1:9" x14ac:dyDescent="0.2">
      <c r="A559" s="28" t="s">
        <v>496</v>
      </c>
      <c r="B559" s="28" t="s">
        <v>3248</v>
      </c>
      <c r="C559" s="28" t="s">
        <v>496</v>
      </c>
      <c r="D559" s="28" t="s">
        <v>1193</v>
      </c>
      <c r="E559" s="28" t="s">
        <v>2469</v>
      </c>
      <c r="F559" s="28" t="s">
        <v>2470</v>
      </c>
      <c r="G559" s="28" t="s">
        <v>5</v>
      </c>
      <c r="H559" s="28" t="s">
        <v>623</v>
      </c>
      <c r="I559" s="28" t="b" cm="1">
        <f t="array" ref="I559">SUMPRODUCT(--(D559=Assumptions!$A$4:$A$12))&gt;0</f>
        <v>1</v>
      </c>
    </row>
    <row r="560" spans="1:9" x14ac:dyDescent="0.2">
      <c r="A560" s="28" t="s">
        <v>496</v>
      </c>
      <c r="B560" s="28" t="s">
        <v>3248</v>
      </c>
      <c r="C560" s="28" t="s">
        <v>496</v>
      </c>
      <c r="D560" s="28" t="s">
        <v>1193</v>
      </c>
      <c r="E560" s="28" t="s">
        <v>2469</v>
      </c>
      <c r="F560" s="28" t="s">
        <v>2470</v>
      </c>
      <c r="G560" s="28" t="s">
        <v>5</v>
      </c>
      <c r="H560" s="28" t="s">
        <v>623</v>
      </c>
      <c r="I560" s="28" t="b" cm="1">
        <f t="array" ref="I560">SUMPRODUCT(--(D560=Assumptions!$A$4:$A$12))&gt;0</f>
        <v>1</v>
      </c>
    </row>
    <row r="561" spans="1:9" x14ac:dyDescent="0.2">
      <c r="A561" s="28" t="s">
        <v>496</v>
      </c>
      <c r="B561" s="28" t="s">
        <v>3249</v>
      </c>
      <c r="C561" s="28" t="s">
        <v>496</v>
      </c>
      <c r="D561" s="28" t="s">
        <v>1193</v>
      </c>
      <c r="E561" s="28" t="s">
        <v>10</v>
      </c>
      <c r="F561" s="28" t="s">
        <v>11</v>
      </c>
      <c r="G561" s="28" t="s">
        <v>15</v>
      </c>
      <c r="H561" s="28" t="s">
        <v>623</v>
      </c>
      <c r="I561" s="28" t="b" cm="1">
        <f t="array" ref="I561">SUMPRODUCT(--(D561=Assumptions!$A$4:$A$12))&gt;0</f>
        <v>1</v>
      </c>
    </row>
    <row r="562" spans="1:9" x14ac:dyDescent="0.2">
      <c r="A562" s="28" t="s">
        <v>496</v>
      </c>
      <c r="B562" s="28" t="s">
        <v>3250</v>
      </c>
      <c r="C562" s="28" t="s">
        <v>496</v>
      </c>
      <c r="D562" s="28" t="s">
        <v>1193</v>
      </c>
      <c r="E562" s="28" t="s">
        <v>1365</v>
      </c>
      <c r="F562" s="28" t="s">
        <v>1366</v>
      </c>
      <c r="G562" s="28" t="s">
        <v>5</v>
      </c>
      <c r="H562" s="28" t="s">
        <v>623</v>
      </c>
      <c r="I562" s="28" t="b" cm="1">
        <f t="array" ref="I562">SUMPRODUCT(--(D562=Assumptions!$A$4:$A$12))&gt;0</f>
        <v>1</v>
      </c>
    </row>
    <row r="563" spans="1:9" x14ac:dyDescent="0.2">
      <c r="A563" s="28" t="s">
        <v>496</v>
      </c>
      <c r="B563" s="28" t="s">
        <v>3251</v>
      </c>
      <c r="C563" s="28" t="s">
        <v>496</v>
      </c>
      <c r="D563" s="28" t="s">
        <v>1193</v>
      </c>
      <c r="E563" s="28" t="s">
        <v>2521</v>
      </c>
      <c r="F563" s="28" t="s">
        <v>2522</v>
      </c>
      <c r="G563" s="28" t="s">
        <v>5</v>
      </c>
      <c r="H563" s="28" t="s">
        <v>623</v>
      </c>
      <c r="I563" s="28" t="b" cm="1">
        <f t="array" ref="I563">SUMPRODUCT(--(D563=Assumptions!$A$4:$A$12))&gt;0</f>
        <v>1</v>
      </c>
    </row>
    <row r="564" spans="1:9" x14ac:dyDescent="0.2">
      <c r="A564" s="28" t="s">
        <v>496</v>
      </c>
      <c r="B564" s="28" t="s">
        <v>2010</v>
      </c>
      <c r="C564" s="28" t="s">
        <v>496</v>
      </c>
      <c r="D564" s="28" t="s">
        <v>1193</v>
      </c>
      <c r="E564" s="28" t="s">
        <v>23</v>
      </c>
      <c r="F564" s="28" t="s">
        <v>24</v>
      </c>
      <c r="G564" s="28" t="s">
        <v>5</v>
      </c>
      <c r="H564" s="28" t="s">
        <v>623</v>
      </c>
      <c r="I564" s="28" t="b" cm="1">
        <f t="array" ref="I564">SUMPRODUCT(--(D564=Assumptions!$A$4:$A$12))&gt;0</f>
        <v>1</v>
      </c>
    </row>
    <row r="565" spans="1:9" x14ac:dyDescent="0.2">
      <c r="A565" s="28" t="s">
        <v>496</v>
      </c>
      <c r="B565" s="28" t="s">
        <v>3252</v>
      </c>
      <c r="C565" s="28" t="s">
        <v>496</v>
      </c>
      <c r="D565" s="28" t="s">
        <v>1193</v>
      </c>
      <c r="E565" s="28" t="s">
        <v>160</v>
      </c>
      <c r="F565" s="28" t="s">
        <v>161</v>
      </c>
      <c r="G565" s="28" t="s">
        <v>5</v>
      </c>
      <c r="H565" s="28" t="s">
        <v>623</v>
      </c>
      <c r="I565" s="28" t="b" cm="1">
        <f t="array" ref="I565">SUMPRODUCT(--(D565=Assumptions!$A$4:$A$12))&gt;0</f>
        <v>1</v>
      </c>
    </row>
    <row r="566" spans="1:9" x14ac:dyDescent="0.2">
      <c r="A566" s="28" t="s">
        <v>496</v>
      </c>
      <c r="B566" s="28" t="s">
        <v>3253</v>
      </c>
      <c r="C566" s="28" t="s">
        <v>496</v>
      </c>
      <c r="D566" s="28" t="s">
        <v>1193</v>
      </c>
      <c r="E566" s="28" t="s">
        <v>10</v>
      </c>
      <c r="F566" s="28" t="s">
        <v>11</v>
      </c>
      <c r="G566" s="28" t="s">
        <v>5</v>
      </c>
      <c r="H566" s="28" t="s">
        <v>623</v>
      </c>
      <c r="I566" s="28" t="b" cm="1">
        <f t="array" ref="I566">SUMPRODUCT(--(D566=Assumptions!$A$4:$A$12))&gt;0</f>
        <v>1</v>
      </c>
    </row>
    <row r="567" spans="1:9" x14ac:dyDescent="0.2">
      <c r="A567" s="28" t="s">
        <v>496</v>
      </c>
      <c r="B567" s="28" t="s">
        <v>3254</v>
      </c>
      <c r="C567" s="28" t="s">
        <v>496</v>
      </c>
      <c r="D567" s="28" t="s">
        <v>1193</v>
      </c>
      <c r="E567" s="28" t="s">
        <v>3255</v>
      </c>
      <c r="F567" s="28" t="s">
        <v>3256</v>
      </c>
      <c r="G567" s="28" t="s">
        <v>5</v>
      </c>
      <c r="H567" s="28" t="s">
        <v>623</v>
      </c>
      <c r="I567" s="28" t="b" cm="1">
        <f t="array" ref="I567">SUMPRODUCT(--(D567=Assumptions!$A$4:$A$12))&gt;0</f>
        <v>1</v>
      </c>
    </row>
    <row r="568" spans="1:9" x14ac:dyDescent="0.2">
      <c r="A568" s="28" t="s">
        <v>496</v>
      </c>
      <c r="B568" s="28" t="s">
        <v>531</v>
      </c>
      <c r="C568" s="28" t="s">
        <v>496</v>
      </c>
      <c r="D568" s="28" t="s">
        <v>1193</v>
      </c>
      <c r="E568" s="28" t="s">
        <v>532</v>
      </c>
      <c r="F568" s="28" t="s">
        <v>533</v>
      </c>
      <c r="G568" s="28" t="s">
        <v>5</v>
      </c>
      <c r="H568" s="28" t="s">
        <v>623</v>
      </c>
      <c r="I568" s="28" t="b" cm="1">
        <f t="array" ref="I568">SUMPRODUCT(--(D568=Assumptions!$A$4:$A$12))&gt;0</f>
        <v>1</v>
      </c>
    </row>
    <row r="569" spans="1:9" x14ac:dyDescent="0.2">
      <c r="A569" s="28" t="s">
        <v>2142</v>
      </c>
      <c r="B569" s="28" t="s">
        <v>436</v>
      </c>
      <c r="C569" s="28" t="s">
        <v>496</v>
      </c>
      <c r="D569" s="28" t="s">
        <v>2175</v>
      </c>
      <c r="E569" s="28" t="s">
        <v>3257</v>
      </c>
      <c r="F569" s="28" t="s">
        <v>3258</v>
      </c>
      <c r="G569" s="28" t="s">
        <v>622</v>
      </c>
      <c r="H569" s="28" t="s">
        <v>623</v>
      </c>
      <c r="I569" s="28" t="b" cm="1">
        <f t="array" ref="I569">SUMPRODUCT(--(D569=Assumptions!$A$4:$A$12))&gt;0</f>
        <v>0</v>
      </c>
    </row>
    <row r="570" spans="1:9" x14ac:dyDescent="0.2">
      <c r="A570" s="28" t="s">
        <v>3391</v>
      </c>
      <c r="B570" s="28" t="s">
        <v>3259</v>
      </c>
      <c r="C570" s="28" t="s">
        <v>496</v>
      </c>
      <c r="D570" s="28" t="s">
        <v>2175</v>
      </c>
      <c r="E570" s="28" t="s">
        <v>708</v>
      </c>
      <c r="F570" s="28" t="s">
        <v>148</v>
      </c>
      <c r="G570" s="28" t="s">
        <v>622</v>
      </c>
      <c r="H570" s="28" t="s">
        <v>623</v>
      </c>
      <c r="I570" s="28" t="b" cm="1">
        <f t="array" ref="I570">SUMPRODUCT(--(D570=Assumptions!$A$4:$A$12))&gt;0</f>
        <v>0</v>
      </c>
    </row>
    <row r="571" spans="1:9" x14ac:dyDescent="0.2">
      <c r="A571" s="28" t="s">
        <v>3260</v>
      </c>
      <c r="B571" s="28" t="s">
        <v>3261</v>
      </c>
      <c r="C571" s="28" t="s">
        <v>496</v>
      </c>
      <c r="D571" s="28" t="s">
        <v>2175</v>
      </c>
      <c r="E571" s="28" t="s">
        <v>1589</v>
      </c>
      <c r="F571" s="28" t="s">
        <v>1590</v>
      </c>
      <c r="G571" s="28" t="s">
        <v>622</v>
      </c>
      <c r="H571" s="28" t="s">
        <v>623</v>
      </c>
      <c r="I571" s="28" t="b" cm="1">
        <f t="array" ref="I571">SUMPRODUCT(--(D571=Assumptions!$A$4:$A$12))&gt;0</f>
        <v>0</v>
      </c>
    </row>
    <row r="572" spans="1:9" x14ac:dyDescent="0.2">
      <c r="A572" s="28" t="s">
        <v>3416</v>
      </c>
      <c r="B572" s="28" t="s">
        <v>3262</v>
      </c>
      <c r="C572" s="28" t="s">
        <v>518</v>
      </c>
      <c r="D572" s="28" t="s">
        <v>2269</v>
      </c>
      <c r="E572" s="28" t="s">
        <v>3263</v>
      </c>
      <c r="F572" s="28" t="s">
        <v>3264</v>
      </c>
      <c r="G572" s="28" t="s">
        <v>622</v>
      </c>
      <c r="H572" s="28" t="s">
        <v>623</v>
      </c>
      <c r="I572" s="28" t="b" cm="1">
        <f t="array" ref="I572">SUMPRODUCT(--(D572=Assumptions!$A$4:$A$12))&gt;0</f>
        <v>0</v>
      </c>
    </row>
    <row r="573" spans="1:9" x14ac:dyDescent="0.2">
      <c r="A573" s="28" t="s">
        <v>518</v>
      </c>
      <c r="B573" s="28" t="s">
        <v>3265</v>
      </c>
      <c r="C573" s="28" t="s">
        <v>518</v>
      </c>
      <c r="D573" s="28" t="s">
        <v>1193</v>
      </c>
      <c r="E573" s="28" t="s">
        <v>734</v>
      </c>
      <c r="F573" s="28" t="s">
        <v>415</v>
      </c>
      <c r="G573" s="28" t="s">
        <v>5</v>
      </c>
      <c r="H573" s="28" t="s">
        <v>623</v>
      </c>
      <c r="I573" s="28" t="b" cm="1">
        <f t="array" ref="I573">SUMPRODUCT(--(D573=Assumptions!$A$4:$A$12))&gt;0</f>
        <v>1</v>
      </c>
    </row>
    <row r="574" spans="1:9" x14ac:dyDescent="0.2">
      <c r="A574" s="28" t="s">
        <v>518</v>
      </c>
      <c r="B574" s="28" t="s">
        <v>3266</v>
      </c>
      <c r="C574" s="28" t="s">
        <v>518</v>
      </c>
      <c r="D574" s="28" t="s">
        <v>1193</v>
      </c>
      <c r="E574" s="28" t="s">
        <v>36</v>
      </c>
      <c r="F574" s="28" t="s">
        <v>37</v>
      </c>
      <c r="G574" s="28" t="s">
        <v>617</v>
      </c>
      <c r="H574" s="28" t="s">
        <v>623</v>
      </c>
      <c r="I574" s="28" t="b" cm="1">
        <f t="array" ref="I574">SUMPRODUCT(--(D574=Assumptions!$A$4:$A$12))&gt;0</f>
        <v>1</v>
      </c>
    </row>
    <row r="575" spans="1:9" x14ac:dyDescent="0.2">
      <c r="A575" s="28" t="s">
        <v>518</v>
      </c>
      <c r="B575" s="28" t="s">
        <v>3267</v>
      </c>
      <c r="C575" s="28" t="s">
        <v>518</v>
      </c>
      <c r="D575" s="28" t="s">
        <v>1356</v>
      </c>
      <c r="E575" s="28" t="s">
        <v>3268</v>
      </c>
      <c r="F575" s="28" t="s">
        <v>3269</v>
      </c>
      <c r="G575" s="28" t="s">
        <v>617</v>
      </c>
      <c r="H575" s="28" t="s">
        <v>623</v>
      </c>
      <c r="I575" s="28" t="b" cm="1">
        <f t="array" ref="I575">SUMPRODUCT(--(D575=Assumptions!$A$4:$A$12))&gt;0</f>
        <v>0</v>
      </c>
    </row>
    <row r="576" spans="1:9" x14ac:dyDescent="0.2">
      <c r="A576" s="28" t="s">
        <v>518</v>
      </c>
      <c r="B576" s="28" t="s">
        <v>3270</v>
      </c>
      <c r="C576" s="28" t="s">
        <v>518</v>
      </c>
      <c r="D576" s="28" t="s">
        <v>1193</v>
      </c>
      <c r="E576" s="28" t="s">
        <v>376</v>
      </c>
      <c r="F576" s="28" t="s">
        <v>377</v>
      </c>
      <c r="G576" s="28" t="s">
        <v>5</v>
      </c>
      <c r="H576" s="28" t="s">
        <v>623</v>
      </c>
      <c r="I576" s="28" t="b" cm="1">
        <f t="array" ref="I576">SUMPRODUCT(--(D576=Assumptions!$A$4:$A$12))&gt;0</f>
        <v>1</v>
      </c>
    </row>
    <row r="577" spans="1:9" x14ac:dyDescent="0.2">
      <c r="A577" s="28" t="s">
        <v>518</v>
      </c>
      <c r="B577" s="28" t="s">
        <v>546</v>
      </c>
      <c r="C577" s="28" t="s">
        <v>616</v>
      </c>
      <c r="D577" s="28" t="s">
        <v>627</v>
      </c>
      <c r="E577" s="28" t="s">
        <v>46</v>
      </c>
      <c r="F577" s="28" t="s">
        <v>47</v>
      </c>
      <c r="G577" s="28" t="s">
        <v>5</v>
      </c>
      <c r="H577" s="28" t="s">
        <v>623</v>
      </c>
      <c r="I577" s="28" t="b" cm="1">
        <f t="array" ref="I577">SUMPRODUCT(--(D577=Assumptions!$A$4:$A$12))&gt;0</f>
        <v>1</v>
      </c>
    </row>
    <row r="578" spans="1:9" x14ac:dyDescent="0.2">
      <c r="A578" s="28" t="s">
        <v>518</v>
      </c>
      <c r="B578" s="28" t="s">
        <v>546</v>
      </c>
      <c r="C578" s="28" t="s">
        <v>616</v>
      </c>
      <c r="D578" s="28" t="s">
        <v>627</v>
      </c>
      <c r="E578" s="28" t="s">
        <v>1123</v>
      </c>
      <c r="F578" s="28" t="s">
        <v>1124</v>
      </c>
      <c r="G578" s="28" t="s">
        <v>617</v>
      </c>
      <c r="H578" s="28" t="s">
        <v>623</v>
      </c>
      <c r="I578" s="28" t="b" cm="1">
        <f t="array" ref="I578">SUMPRODUCT(--(D578=Assumptions!$A$4:$A$12))&gt;0</f>
        <v>1</v>
      </c>
    </row>
    <row r="579" spans="1:9" x14ac:dyDescent="0.2">
      <c r="A579" s="28" t="s">
        <v>518</v>
      </c>
      <c r="B579" s="28" t="s">
        <v>3271</v>
      </c>
      <c r="C579" s="28" t="s">
        <v>518</v>
      </c>
      <c r="D579" s="28" t="s">
        <v>1193</v>
      </c>
      <c r="E579" s="28" t="s">
        <v>749</v>
      </c>
      <c r="F579" s="28" t="s">
        <v>750</v>
      </c>
      <c r="G579" s="28" t="s">
        <v>5</v>
      </c>
      <c r="H579" s="28" t="s">
        <v>623</v>
      </c>
      <c r="I579" s="28" t="b" cm="1">
        <f t="array" ref="I579">SUMPRODUCT(--(D579=Assumptions!$A$4:$A$12))&gt;0</f>
        <v>1</v>
      </c>
    </row>
    <row r="580" spans="1:9" x14ac:dyDescent="0.2">
      <c r="A580" s="28" t="s">
        <v>518</v>
      </c>
      <c r="B580" s="28" t="s">
        <v>3272</v>
      </c>
      <c r="C580" s="28" t="s">
        <v>518</v>
      </c>
      <c r="D580" s="28" t="s">
        <v>1193</v>
      </c>
      <c r="E580" s="28" t="s">
        <v>46</v>
      </c>
      <c r="F580" s="28" t="s">
        <v>47</v>
      </c>
      <c r="G580" s="28" t="s">
        <v>5</v>
      </c>
      <c r="H580" s="28" t="s">
        <v>623</v>
      </c>
      <c r="I580" s="28" t="b" cm="1">
        <f t="array" ref="I580">SUMPRODUCT(--(D580=Assumptions!$A$4:$A$12))&gt;0</f>
        <v>1</v>
      </c>
    </row>
    <row r="581" spans="1:9" x14ac:dyDescent="0.2">
      <c r="A581" s="28" t="s">
        <v>518</v>
      </c>
      <c r="B581" s="28" t="s">
        <v>3273</v>
      </c>
      <c r="C581" s="28" t="s">
        <v>518</v>
      </c>
      <c r="D581" s="28" t="s">
        <v>1193</v>
      </c>
      <c r="E581" s="28" t="s">
        <v>749</v>
      </c>
      <c r="F581" s="28" t="s">
        <v>750</v>
      </c>
      <c r="G581" s="28" t="s">
        <v>5</v>
      </c>
      <c r="H581" s="28" t="s">
        <v>623</v>
      </c>
      <c r="I581" s="28" t="b" cm="1">
        <f t="array" ref="I581">SUMPRODUCT(--(D581=Assumptions!$A$4:$A$12))&gt;0</f>
        <v>1</v>
      </c>
    </row>
    <row r="582" spans="1:9" x14ac:dyDescent="0.2">
      <c r="A582" s="28" t="s">
        <v>518</v>
      </c>
      <c r="B582" s="28" t="s">
        <v>1125</v>
      </c>
      <c r="C582" s="28" t="s">
        <v>298</v>
      </c>
      <c r="D582" s="28" t="s">
        <v>627</v>
      </c>
      <c r="E582" s="28" t="s">
        <v>1126</v>
      </c>
      <c r="F582" s="28" t="s">
        <v>1127</v>
      </c>
      <c r="G582" s="28" t="s">
        <v>5</v>
      </c>
      <c r="H582" s="28" t="s">
        <v>623</v>
      </c>
      <c r="I582" s="28" t="b" cm="1">
        <f t="array" ref="I582">SUMPRODUCT(--(D582=Assumptions!$A$4:$A$12))&gt;0</f>
        <v>1</v>
      </c>
    </row>
    <row r="583" spans="1:9" x14ac:dyDescent="0.2">
      <c r="A583" s="28" t="s">
        <v>518</v>
      </c>
      <c r="B583" s="28" t="s">
        <v>3274</v>
      </c>
      <c r="C583" s="28" t="s">
        <v>363</v>
      </c>
      <c r="D583" s="28" t="s">
        <v>1356</v>
      </c>
      <c r="E583" s="28" t="s">
        <v>842</v>
      </c>
      <c r="F583" s="28" t="s">
        <v>843</v>
      </c>
      <c r="G583" s="28" t="s">
        <v>5</v>
      </c>
      <c r="H583" s="28" t="s">
        <v>623</v>
      </c>
      <c r="I583" s="28" t="b" cm="1">
        <f t="array" ref="I583">SUMPRODUCT(--(D583=Assumptions!$A$4:$A$12))&gt;0</f>
        <v>0</v>
      </c>
    </row>
    <row r="584" spans="1:9" x14ac:dyDescent="0.2">
      <c r="A584" s="28" t="s">
        <v>518</v>
      </c>
      <c r="B584" s="28" t="s">
        <v>3275</v>
      </c>
      <c r="C584" s="28" t="s">
        <v>518</v>
      </c>
      <c r="D584" s="28" t="s">
        <v>1193</v>
      </c>
      <c r="E584" s="28" t="s">
        <v>702</v>
      </c>
      <c r="F584" s="28" t="s">
        <v>703</v>
      </c>
      <c r="G584" s="28" t="s">
        <v>5</v>
      </c>
      <c r="H584" s="28" t="s">
        <v>623</v>
      </c>
      <c r="I584" s="28" t="b" cm="1">
        <f t="array" ref="I584">SUMPRODUCT(--(D584=Assumptions!$A$4:$A$12))&gt;0</f>
        <v>1</v>
      </c>
    </row>
    <row r="585" spans="1:9" x14ac:dyDescent="0.2">
      <c r="A585" s="28" t="s">
        <v>2151</v>
      </c>
      <c r="B585" s="28" t="s">
        <v>3276</v>
      </c>
      <c r="C585" s="28" t="s">
        <v>518</v>
      </c>
      <c r="D585" s="28" t="s">
        <v>2175</v>
      </c>
      <c r="E585" s="28" t="s">
        <v>521</v>
      </c>
      <c r="F585" s="28" t="s">
        <v>522</v>
      </c>
      <c r="G585" s="28" t="s">
        <v>622</v>
      </c>
      <c r="H585" s="28" t="s">
        <v>623</v>
      </c>
      <c r="I585" s="28" t="b" cm="1">
        <f t="array" ref="I585">SUMPRODUCT(--(D585=Assumptions!$A$4:$A$12))&gt;0</f>
        <v>0</v>
      </c>
    </row>
    <row r="586" spans="1:9" x14ac:dyDescent="0.2">
      <c r="A586" s="28" t="s">
        <v>2151</v>
      </c>
      <c r="B586" s="28" t="s">
        <v>3276</v>
      </c>
      <c r="C586" s="28" t="s">
        <v>518</v>
      </c>
      <c r="D586" s="28" t="s">
        <v>2175</v>
      </c>
      <c r="E586" s="28" t="s">
        <v>3277</v>
      </c>
      <c r="F586" s="28" t="s">
        <v>3278</v>
      </c>
      <c r="G586" s="28" t="s">
        <v>622</v>
      </c>
      <c r="H586" s="28" t="s">
        <v>623</v>
      </c>
      <c r="I586" s="28" t="b" cm="1">
        <f t="array" ref="I586">SUMPRODUCT(--(D586=Assumptions!$A$4:$A$12))&gt;0</f>
        <v>0</v>
      </c>
    </row>
    <row r="587" spans="1:9" x14ac:dyDescent="0.2">
      <c r="A587" s="28" t="s">
        <v>518</v>
      </c>
      <c r="B587" s="28" t="s">
        <v>1257</v>
      </c>
      <c r="C587" s="28" t="s">
        <v>4</v>
      </c>
      <c r="D587" s="28" t="s">
        <v>1356</v>
      </c>
      <c r="E587" s="28" t="s">
        <v>1258</v>
      </c>
      <c r="F587" s="28" t="s">
        <v>1259</v>
      </c>
      <c r="G587" s="28" t="s">
        <v>5</v>
      </c>
      <c r="H587" s="28" t="s">
        <v>623</v>
      </c>
      <c r="I587" s="28" t="b" cm="1">
        <f t="array" ref="I587">SUMPRODUCT(--(D587=Assumptions!$A$4:$A$12))&gt;0</f>
        <v>0</v>
      </c>
    </row>
    <row r="588" spans="1:9" x14ac:dyDescent="0.2">
      <c r="A588" s="28" t="s">
        <v>518</v>
      </c>
      <c r="B588" s="28" t="s">
        <v>1128</v>
      </c>
      <c r="C588" s="28" t="s">
        <v>3382</v>
      </c>
      <c r="D588" s="28" t="s">
        <v>627</v>
      </c>
      <c r="E588" s="28" t="s">
        <v>1129</v>
      </c>
      <c r="F588" s="28" t="s">
        <v>1130</v>
      </c>
      <c r="G588" s="28" t="s">
        <v>5</v>
      </c>
      <c r="H588" s="28" t="s">
        <v>623</v>
      </c>
      <c r="I588" s="28" t="b" cm="1">
        <f t="array" ref="I588">SUMPRODUCT(--(D588=Assumptions!$A$4:$A$12))&gt;0</f>
        <v>1</v>
      </c>
    </row>
    <row r="589" spans="1:9" x14ac:dyDescent="0.2">
      <c r="A589" s="28" t="s">
        <v>518</v>
      </c>
      <c r="B589" s="28" t="s">
        <v>1128</v>
      </c>
      <c r="C589" s="28" t="s">
        <v>3382</v>
      </c>
      <c r="D589" s="28" t="s">
        <v>627</v>
      </c>
      <c r="E589" s="28" t="s">
        <v>521</v>
      </c>
      <c r="F589" s="28" t="s">
        <v>522</v>
      </c>
      <c r="G589" s="28" t="s">
        <v>617</v>
      </c>
      <c r="H589" s="28" t="s">
        <v>623</v>
      </c>
      <c r="I589" s="28" t="b" cm="1">
        <f t="array" ref="I589">SUMPRODUCT(--(D589=Assumptions!$A$4:$A$12))&gt;0</f>
        <v>1</v>
      </c>
    </row>
    <row r="590" spans="1:9" x14ac:dyDescent="0.2">
      <c r="A590" s="28" t="s">
        <v>518</v>
      </c>
      <c r="B590" s="28" t="s">
        <v>3279</v>
      </c>
      <c r="C590" s="28" t="s">
        <v>518</v>
      </c>
      <c r="D590" s="28" t="s">
        <v>1193</v>
      </c>
      <c r="E590" s="28" t="s">
        <v>699</v>
      </c>
      <c r="F590" s="28" t="s">
        <v>700</v>
      </c>
      <c r="G590" s="28" t="s">
        <v>5</v>
      </c>
      <c r="H590" s="28" t="s">
        <v>623</v>
      </c>
      <c r="I590" s="28" t="b" cm="1">
        <f t="array" ref="I590">SUMPRODUCT(--(D590=Assumptions!$A$4:$A$12))&gt;0</f>
        <v>1</v>
      </c>
    </row>
    <row r="591" spans="1:9" x14ac:dyDescent="0.2">
      <c r="A591" s="28" t="s">
        <v>518</v>
      </c>
      <c r="B591" s="28" t="s">
        <v>3280</v>
      </c>
      <c r="C591" s="28" t="s">
        <v>3281</v>
      </c>
      <c r="D591" s="28" t="s">
        <v>1356</v>
      </c>
      <c r="E591" s="28" t="s">
        <v>3282</v>
      </c>
      <c r="F591" s="28" t="s">
        <v>3283</v>
      </c>
      <c r="G591" s="28" t="s">
        <v>617</v>
      </c>
      <c r="H591" s="28" t="s">
        <v>623</v>
      </c>
      <c r="I591" s="28" t="b" cm="1">
        <f t="array" ref="I591">SUMPRODUCT(--(D591=Assumptions!$A$4:$A$12))&gt;0</f>
        <v>0</v>
      </c>
    </row>
    <row r="592" spans="1:9" x14ac:dyDescent="0.2">
      <c r="A592" s="28" t="s">
        <v>518</v>
      </c>
      <c r="B592" s="28" t="s">
        <v>3284</v>
      </c>
      <c r="C592" s="28" t="s">
        <v>518</v>
      </c>
      <c r="D592" s="28" t="s">
        <v>1193</v>
      </c>
      <c r="E592" s="28" t="s">
        <v>3285</v>
      </c>
      <c r="F592" s="28" t="s">
        <v>3286</v>
      </c>
      <c r="G592" s="28" t="s">
        <v>5</v>
      </c>
      <c r="H592" s="28" t="s">
        <v>623</v>
      </c>
      <c r="I592" s="28" t="b" cm="1">
        <f t="array" ref="I592">SUMPRODUCT(--(D592=Assumptions!$A$4:$A$12))&gt;0</f>
        <v>1</v>
      </c>
    </row>
    <row r="593" spans="1:9" x14ac:dyDescent="0.2">
      <c r="A593" s="28" t="s">
        <v>3200</v>
      </c>
      <c r="B593" s="28" t="s">
        <v>3287</v>
      </c>
      <c r="C593" s="28" t="s">
        <v>518</v>
      </c>
      <c r="D593" s="28" t="s">
        <v>2201</v>
      </c>
      <c r="E593" s="28" t="s">
        <v>2015</v>
      </c>
      <c r="F593" s="28" t="s">
        <v>2016</v>
      </c>
      <c r="G593" s="28" t="s">
        <v>622</v>
      </c>
      <c r="H593" s="28" t="s">
        <v>623</v>
      </c>
      <c r="I593" s="28" t="b" cm="1">
        <f t="array" ref="I593">SUMPRODUCT(--(D593=Assumptions!$A$4:$A$12))&gt;0</f>
        <v>0</v>
      </c>
    </row>
    <row r="594" spans="1:9" x14ac:dyDescent="0.2">
      <c r="A594" s="28" t="s">
        <v>3288</v>
      </c>
      <c r="B594" s="28" t="s">
        <v>3289</v>
      </c>
      <c r="C594" s="28" t="s">
        <v>518</v>
      </c>
      <c r="D594" s="28" t="s">
        <v>2175</v>
      </c>
      <c r="E594" s="28" t="s">
        <v>3290</v>
      </c>
      <c r="F594" s="28" t="s">
        <v>3291</v>
      </c>
      <c r="G594" s="28" t="s">
        <v>622</v>
      </c>
      <c r="H594" s="28" t="s">
        <v>623</v>
      </c>
      <c r="I594" s="28" t="b" cm="1">
        <f t="array" ref="I594">SUMPRODUCT(--(D594=Assumptions!$A$4:$A$12))&gt;0</f>
        <v>0</v>
      </c>
    </row>
    <row r="595" spans="1:9" x14ac:dyDescent="0.2">
      <c r="A595" s="28" t="s">
        <v>518</v>
      </c>
      <c r="B595" s="28" t="s">
        <v>1131</v>
      </c>
      <c r="C595" s="28" t="s">
        <v>2528</v>
      </c>
      <c r="D595" s="28" t="s">
        <v>627</v>
      </c>
      <c r="E595" s="28" t="s">
        <v>392</v>
      </c>
      <c r="F595" s="28" t="s">
        <v>393</v>
      </c>
      <c r="G595" s="28" t="s">
        <v>617</v>
      </c>
      <c r="H595" s="28" t="s">
        <v>623</v>
      </c>
      <c r="I595" s="28" t="b" cm="1">
        <f t="array" ref="I595">SUMPRODUCT(--(D595=Assumptions!$A$4:$A$12))&gt;0</f>
        <v>1</v>
      </c>
    </row>
    <row r="596" spans="1:9" x14ac:dyDescent="0.2">
      <c r="A596" s="28" t="s">
        <v>518</v>
      </c>
      <c r="B596" s="28" t="s">
        <v>3265</v>
      </c>
      <c r="C596" s="28" t="s">
        <v>518</v>
      </c>
      <c r="D596" s="28" t="s">
        <v>1193</v>
      </c>
      <c r="E596" s="28" t="s">
        <v>734</v>
      </c>
      <c r="F596" s="28" t="s">
        <v>415</v>
      </c>
      <c r="G596" s="28" t="s">
        <v>5</v>
      </c>
      <c r="H596" s="28" t="s">
        <v>623</v>
      </c>
      <c r="I596" s="28" t="b" cm="1">
        <f t="array" ref="I596">SUMPRODUCT(--(D596=Assumptions!$A$4:$A$12))&gt;0</f>
        <v>1</v>
      </c>
    </row>
    <row r="597" spans="1:9" x14ac:dyDescent="0.2">
      <c r="A597" s="28" t="s">
        <v>518</v>
      </c>
      <c r="B597" s="28" t="s">
        <v>1132</v>
      </c>
      <c r="C597" s="28" t="s">
        <v>3288</v>
      </c>
      <c r="D597" s="28" t="s">
        <v>627</v>
      </c>
      <c r="E597" s="28" t="s">
        <v>1133</v>
      </c>
      <c r="F597" s="28" t="s">
        <v>1134</v>
      </c>
      <c r="G597" s="28" t="s">
        <v>5</v>
      </c>
      <c r="H597" s="28" t="s">
        <v>623</v>
      </c>
      <c r="I597" s="28" t="b" cm="1">
        <f t="array" ref="I597">SUMPRODUCT(--(D597=Assumptions!$A$4:$A$12))&gt;0</f>
        <v>1</v>
      </c>
    </row>
    <row r="598" spans="1:9" x14ac:dyDescent="0.2">
      <c r="A598" s="28" t="s">
        <v>518</v>
      </c>
      <c r="B598" s="28" t="s">
        <v>1132</v>
      </c>
      <c r="C598" s="28" t="s">
        <v>3288</v>
      </c>
      <c r="D598" s="28" t="s">
        <v>627</v>
      </c>
      <c r="E598" s="28" t="s">
        <v>708</v>
      </c>
      <c r="F598" s="28" t="s">
        <v>148</v>
      </c>
      <c r="G598" s="28" t="s">
        <v>5</v>
      </c>
      <c r="H598" s="28" t="s">
        <v>647</v>
      </c>
      <c r="I598" s="28" t="b" cm="1">
        <f t="array" ref="I598">SUMPRODUCT(--(D598=Assumptions!$A$4:$A$12))&gt;0</f>
        <v>1</v>
      </c>
    </row>
    <row r="599" spans="1:9" x14ac:dyDescent="0.2">
      <c r="A599" s="28" t="s">
        <v>518</v>
      </c>
      <c r="B599" s="28" t="s">
        <v>3292</v>
      </c>
      <c r="C599" s="28" t="s">
        <v>3293</v>
      </c>
      <c r="D599" s="28" t="s">
        <v>1356</v>
      </c>
      <c r="E599" s="28" t="s">
        <v>3294</v>
      </c>
      <c r="F599" s="28" t="s">
        <v>3295</v>
      </c>
      <c r="G599" s="28" t="s">
        <v>617</v>
      </c>
      <c r="H599" s="28" t="s">
        <v>623</v>
      </c>
      <c r="I599" s="28" t="b" cm="1">
        <f t="array" ref="I599">SUMPRODUCT(--(D599=Assumptions!$A$4:$A$12))&gt;0</f>
        <v>0</v>
      </c>
    </row>
    <row r="600" spans="1:9" x14ac:dyDescent="0.2">
      <c r="A600" s="28" t="s">
        <v>518</v>
      </c>
      <c r="B600" s="28" t="s">
        <v>3292</v>
      </c>
      <c r="C600" s="28" t="s">
        <v>3293</v>
      </c>
      <c r="D600" s="28" t="s">
        <v>1356</v>
      </c>
      <c r="E600" s="28" t="s">
        <v>532</v>
      </c>
      <c r="F600" s="28" t="s">
        <v>533</v>
      </c>
      <c r="G600" s="28" t="s">
        <v>5</v>
      </c>
      <c r="H600" s="28" t="s">
        <v>623</v>
      </c>
      <c r="I600" s="28" t="b" cm="1">
        <f t="array" ref="I600">SUMPRODUCT(--(D600=Assumptions!$A$4:$A$12))&gt;0</f>
        <v>0</v>
      </c>
    </row>
    <row r="601" spans="1:9" x14ac:dyDescent="0.2">
      <c r="A601" s="28" t="s">
        <v>3288</v>
      </c>
      <c r="B601" s="28" t="s">
        <v>3296</v>
      </c>
      <c r="C601" s="28" t="s">
        <v>518</v>
      </c>
      <c r="D601" s="28" t="s">
        <v>2175</v>
      </c>
      <c r="E601" s="28" t="s">
        <v>3290</v>
      </c>
      <c r="F601" s="28" t="s">
        <v>3291</v>
      </c>
      <c r="G601" s="28" t="s">
        <v>622</v>
      </c>
      <c r="H601" s="28" t="s">
        <v>623</v>
      </c>
      <c r="I601" s="28" t="b" cm="1">
        <f t="array" ref="I601">SUMPRODUCT(--(D601=Assumptions!$A$4:$A$12))&gt;0</f>
        <v>0</v>
      </c>
    </row>
    <row r="602" spans="1:9" x14ac:dyDescent="0.2">
      <c r="A602" s="28" t="s">
        <v>547</v>
      </c>
      <c r="B602" s="28" t="s">
        <v>3297</v>
      </c>
      <c r="C602" s="28" t="s">
        <v>547</v>
      </c>
      <c r="D602" s="28" t="s">
        <v>1193</v>
      </c>
      <c r="E602" s="28" t="s">
        <v>3298</v>
      </c>
      <c r="F602" s="28" t="s">
        <v>3299</v>
      </c>
      <c r="G602" s="28" t="s">
        <v>5</v>
      </c>
      <c r="H602" s="28" t="s">
        <v>623</v>
      </c>
      <c r="I602" s="28" t="b" cm="1">
        <f t="array" ref="I602">SUMPRODUCT(--(D602=Assumptions!$A$4:$A$12))&gt;0</f>
        <v>1</v>
      </c>
    </row>
    <row r="603" spans="1:9" x14ac:dyDescent="0.2">
      <c r="A603" s="28" t="s">
        <v>547</v>
      </c>
      <c r="B603" s="28" t="s">
        <v>3300</v>
      </c>
      <c r="C603" s="28" t="s">
        <v>547</v>
      </c>
      <c r="D603" s="28" t="s">
        <v>1193</v>
      </c>
      <c r="E603" s="28" t="s">
        <v>46</v>
      </c>
      <c r="F603" s="28" t="s">
        <v>47</v>
      </c>
      <c r="G603" s="28" t="s">
        <v>5</v>
      </c>
      <c r="H603" s="28" t="s">
        <v>623</v>
      </c>
      <c r="I603" s="28" t="b" cm="1">
        <f t="array" ref="I603">SUMPRODUCT(--(D603=Assumptions!$A$4:$A$12))&gt;0</f>
        <v>1</v>
      </c>
    </row>
    <row r="604" spans="1:9" x14ac:dyDescent="0.2">
      <c r="A604" s="28" t="s">
        <v>547</v>
      </c>
      <c r="B604" s="28" t="s">
        <v>3301</v>
      </c>
      <c r="C604" s="28" t="s">
        <v>547</v>
      </c>
      <c r="D604" s="28" t="s">
        <v>1193</v>
      </c>
      <c r="E604" s="28" t="s">
        <v>3302</v>
      </c>
      <c r="F604" s="28" t="s">
        <v>3303</v>
      </c>
      <c r="G604" s="28" t="s">
        <v>5</v>
      </c>
      <c r="H604" s="28" t="s">
        <v>623</v>
      </c>
      <c r="I604" s="28" t="b" cm="1">
        <f t="array" ref="I604">SUMPRODUCT(--(D604=Assumptions!$A$4:$A$12))&gt;0</f>
        <v>1</v>
      </c>
    </row>
    <row r="605" spans="1:9" x14ac:dyDescent="0.2">
      <c r="A605" s="28" t="s">
        <v>547</v>
      </c>
      <c r="B605" s="28" t="s">
        <v>3301</v>
      </c>
      <c r="C605" s="28" t="s">
        <v>547</v>
      </c>
      <c r="D605" s="28" t="s">
        <v>1193</v>
      </c>
      <c r="E605" s="28" t="s">
        <v>3417</v>
      </c>
      <c r="F605" s="28" t="s">
        <v>3304</v>
      </c>
      <c r="G605" s="28" t="s">
        <v>617</v>
      </c>
      <c r="H605" s="28" t="s">
        <v>647</v>
      </c>
      <c r="I605" s="28" t="b" cm="1">
        <f t="array" ref="I605">SUMPRODUCT(--(D605=Assumptions!$A$4:$A$12))&gt;0</f>
        <v>1</v>
      </c>
    </row>
    <row r="606" spans="1:9" x14ac:dyDescent="0.2">
      <c r="A606" s="28" t="s">
        <v>547</v>
      </c>
      <c r="B606" s="28" t="s">
        <v>902</v>
      </c>
      <c r="C606" s="28" t="s">
        <v>547</v>
      </c>
      <c r="D606" s="28" t="s">
        <v>1193</v>
      </c>
      <c r="E606" s="28" t="s">
        <v>464</v>
      </c>
      <c r="F606" s="28" t="s">
        <v>465</v>
      </c>
      <c r="G606" s="28" t="s">
        <v>5</v>
      </c>
      <c r="H606" s="28" t="s">
        <v>623</v>
      </c>
      <c r="I606" s="28" t="b" cm="1">
        <f t="array" ref="I606">SUMPRODUCT(--(D606=Assumptions!$A$4:$A$12))&gt;0</f>
        <v>1</v>
      </c>
    </row>
    <row r="607" spans="1:9" x14ac:dyDescent="0.2">
      <c r="A607" s="28" t="s">
        <v>547</v>
      </c>
      <c r="B607" s="28" t="s">
        <v>3305</v>
      </c>
      <c r="C607" s="28" t="s">
        <v>547</v>
      </c>
      <c r="D607" s="28" t="s">
        <v>1193</v>
      </c>
      <c r="E607" s="28" t="s">
        <v>3306</v>
      </c>
      <c r="F607" s="28" t="s">
        <v>3307</v>
      </c>
      <c r="G607" s="28" t="s">
        <v>15</v>
      </c>
      <c r="H607" s="28" t="s">
        <v>623</v>
      </c>
      <c r="I607" s="28" t="b" cm="1">
        <f t="array" ref="I607">SUMPRODUCT(--(D607=Assumptions!$A$4:$A$12))&gt;0</f>
        <v>1</v>
      </c>
    </row>
    <row r="608" spans="1:9" x14ac:dyDescent="0.2">
      <c r="A608" s="28" t="s">
        <v>547</v>
      </c>
      <c r="B608" s="28" t="s">
        <v>3308</v>
      </c>
      <c r="C608" s="28" t="s">
        <v>547</v>
      </c>
      <c r="D608" s="28" t="s">
        <v>1193</v>
      </c>
      <c r="E608" s="28" t="s">
        <v>708</v>
      </c>
      <c r="F608" s="28" t="s">
        <v>148</v>
      </c>
      <c r="G608" s="28" t="s">
        <v>15</v>
      </c>
      <c r="H608" s="28" t="s">
        <v>623</v>
      </c>
      <c r="I608" s="28" t="b" cm="1">
        <f t="array" ref="I608">SUMPRODUCT(--(D608=Assumptions!$A$4:$A$12))&gt;0</f>
        <v>1</v>
      </c>
    </row>
    <row r="609" spans="1:9" x14ac:dyDescent="0.2">
      <c r="A609" s="28" t="s">
        <v>547</v>
      </c>
      <c r="B609" s="28" t="s">
        <v>2066</v>
      </c>
      <c r="C609" s="28" t="s">
        <v>404</v>
      </c>
      <c r="D609" s="28" t="s">
        <v>1356</v>
      </c>
      <c r="E609" s="28" t="s">
        <v>558</v>
      </c>
      <c r="F609" s="28" t="s">
        <v>559</v>
      </c>
      <c r="G609" s="28" t="s">
        <v>5</v>
      </c>
      <c r="H609" s="28" t="s">
        <v>623</v>
      </c>
      <c r="I609" s="28" t="b" cm="1">
        <f t="array" ref="I609">SUMPRODUCT(--(D609=Assumptions!$A$4:$A$12))&gt;0</f>
        <v>0</v>
      </c>
    </row>
    <row r="610" spans="1:9" x14ac:dyDescent="0.2">
      <c r="A610" s="28" t="s">
        <v>547</v>
      </c>
      <c r="B610" s="28" t="s">
        <v>2066</v>
      </c>
      <c r="C610" s="28" t="s">
        <v>404</v>
      </c>
      <c r="D610" s="28" t="s">
        <v>1356</v>
      </c>
      <c r="E610" s="28" t="s">
        <v>558</v>
      </c>
      <c r="F610" s="28" t="s">
        <v>559</v>
      </c>
      <c r="G610" s="28" t="s">
        <v>5</v>
      </c>
      <c r="H610" s="28" t="s">
        <v>623</v>
      </c>
      <c r="I610" s="28" t="b" cm="1">
        <f t="array" ref="I610">SUMPRODUCT(--(D610=Assumptions!$A$4:$A$12))&gt;0</f>
        <v>0</v>
      </c>
    </row>
    <row r="611" spans="1:9" x14ac:dyDescent="0.2">
      <c r="A611" s="28" t="s">
        <v>547</v>
      </c>
      <c r="B611" s="28" t="s">
        <v>1135</v>
      </c>
      <c r="C611" s="28" t="s">
        <v>3154</v>
      </c>
      <c r="D611" s="28" t="s">
        <v>627</v>
      </c>
      <c r="E611" s="28" t="s">
        <v>1065</v>
      </c>
      <c r="F611" s="28" t="s">
        <v>1066</v>
      </c>
      <c r="G611" s="28" t="s">
        <v>617</v>
      </c>
      <c r="H611" s="28" t="s">
        <v>623</v>
      </c>
      <c r="I611" s="28" t="b" cm="1">
        <f t="array" ref="I611">SUMPRODUCT(--(D611=Assumptions!$A$4:$A$12))&gt;0</f>
        <v>1</v>
      </c>
    </row>
    <row r="612" spans="1:9" x14ac:dyDescent="0.2">
      <c r="A612" s="28" t="s">
        <v>547</v>
      </c>
      <c r="B612" s="28" t="s">
        <v>1135</v>
      </c>
      <c r="C612" s="28" t="s">
        <v>3154</v>
      </c>
      <c r="D612" s="28" t="s">
        <v>627</v>
      </c>
      <c r="E612" s="28" t="s">
        <v>224</v>
      </c>
      <c r="F612" s="28" t="s">
        <v>225</v>
      </c>
      <c r="G612" s="28" t="s">
        <v>617</v>
      </c>
      <c r="H612" s="28" t="s">
        <v>623</v>
      </c>
      <c r="I612" s="28" t="b" cm="1">
        <f t="array" ref="I612">SUMPRODUCT(--(D612=Assumptions!$A$4:$A$12))&gt;0</f>
        <v>1</v>
      </c>
    </row>
    <row r="613" spans="1:9" x14ac:dyDescent="0.2">
      <c r="A613" s="28" t="s">
        <v>547</v>
      </c>
      <c r="B613" s="28" t="s">
        <v>1135</v>
      </c>
      <c r="C613" s="28" t="s">
        <v>3154</v>
      </c>
      <c r="D613" s="28" t="s">
        <v>627</v>
      </c>
      <c r="E613" s="28" t="s">
        <v>1136</v>
      </c>
      <c r="F613" s="28" t="s">
        <v>1137</v>
      </c>
      <c r="G613" s="28" t="s">
        <v>15</v>
      </c>
      <c r="H613" s="28" t="s">
        <v>623</v>
      </c>
      <c r="I613" s="28" t="b" cm="1">
        <f t="array" ref="I613">SUMPRODUCT(--(D613=Assumptions!$A$4:$A$12))&gt;0</f>
        <v>1</v>
      </c>
    </row>
    <row r="614" spans="1:9" x14ac:dyDescent="0.2">
      <c r="A614" s="28" t="s">
        <v>547</v>
      </c>
      <c r="B614" s="28" t="s">
        <v>2792</v>
      </c>
      <c r="C614" s="28" t="s">
        <v>3047</v>
      </c>
      <c r="D614" s="28" t="s">
        <v>1356</v>
      </c>
      <c r="E614" s="28" t="s">
        <v>3309</v>
      </c>
      <c r="F614" s="28" t="s">
        <v>3310</v>
      </c>
      <c r="G614" s="28" t="s">
        <v>5</v>
      </c>
      <c r="H614" s="28" t="s">
        <v>623</v>
      </c>
      <c r="I614" s="28" t="b" cm="1">
        <f t="array" ref="I614">SUMPRODUCT(--(D614=Assumptions!$A$4:$A$12))&gt;0</f>
        <v>0</v>
      </c>
    </row>
    <row r="615" spans="1:9" x14ac:dyDescent="0.2">
      <c r="A615" s="28" t="s">
        <v>547</v>
      </c>
      <c r="B615" s="28" t="s">
        <v>1138</v>
      </c>
      <c r="C615" s="28" t="s">
        <v>3418</v>
      </c>
      <c r="D615" s="28" t="s">
        <v>627</v>
      </c>
      <c r="E615" s="28" t="s">
        <v>46</v>
      </c>
      <c r="F615" s="28" t="s">
        <v>47</v>
      </c>
      <c r="G615" s="28" t="s">
        <v>5</v>
      </c>
      <c r="H615" s="28" t="s">
        <v>623</v>
      </c>
      <c r="I615" s="28" t="b" cm="1">
        <f t="array" ref="I615">SUMPRODUCT(--(D615=Assumptions!$A$4:$A$12))&gt;0</f>
        <v>1</v>
      </c>
    </row>
    <row r="616" spans="1:9" x14ac:dyDescent="0.2">
      <c r="A616" s="28" t="s">
        <v>547</v>
      </c>
      <c r="B616" s="28" t="s">
        <v>1138</v>
      </c>
      <c r="C616" s="28" t="s">
        <v>3418</v>
      </c>
      <c r="D616" s="28" t="s">
        <v>627</v>
      </c>
      <c r="E616" s="28" t="s">
        <v>224</v>
      </c>
      <c r="F616" s="28" t="s">
        <v>225</v>
      </c>
      <c r="G616" s="28" t="s">
        <v>622</v>
      </c>
      <c r="H616" s="28" t="s">
        <v>623</v>
      </c>
      <c r="I616" s="28" t="b" cm="1">
        <f t="array" ref="I616">SUMPRODUCT(--(D616=Assumptions!$A$4:$A$12))&gt;0</f>
        <v>1</v>
      </c>
    </row>
    <row r="617" spans="1:9" x14ac:dyDescent="0.2">
      <c r="A617" s="28" t="s">
        <v>547</v>
      </c>
      <c r="B617" s="28" t="s">
        <v>711</v>
      </c>
      <c r="C617" s="28" t="s">
        <v>2790</v>
      </c>
      <c r="D617" s="28" t="s">
        <v>627</v>
      </c>
      <c r="E617" s="28" t="s">
        <v>1139</v>
      </c>
      <c r="F617" s="28" t="s">
        <v>1140</v>
      </c>
      <c r="G617" s="28" t="s">
        <v>5</v>
      </c>
      <c r="H617" s="28" t="s">
        <v>623</v>
      </c>
      <c r="I617" s="28" t="b" cm="1">
        <f t="array" ref="I617">SUMPRODUCT(--(D617=Assumptions!$A$4:$A$12))&gt;0</f>
        <v>1</v>
      </c>
    </row>
    <row r="618" spans="1:9" x14ac:dyDescent="0.2">
      <c r="A618" s="28" t="s">
        <v>547</v>
      </c>
      <c r="B618" s="28" t="s">
        <v>567</v>
      </c>
      <c r="C618" s="28" t="s">
        <v>3311</v>
      </c>
      <c r="D618" s="28" t="s">
        <v>627</v>
      </c>
      <c r="E618" s="28" t="s">
        <v>1044</v>
      </c>
      <c r="F618" s="28" t="s">
        <v>838</v>
      </c>
      <c r="G618" s="28" t="s">
        <v>5</v>
      </c>
      <c r="H618" s="28" t="s">
        <v>623</v>
      </c>
      <c r="I618" s="28" t="b" cm="1">
        <f t="array" ref="I618">SUMPRODUCT(--(D618=Assumptions!$A$4:$A$12))&gt;0</f>
        <v>1</v>
      </c>
    </row>
    <row r="619" spans="1:9" x14ac:dyDescent="0.2">
      <c r="A619" s="28" t="s">
        <v>547</v>
      </c>
      <c r="B619" s="28" t="s">
        <v>567</v>
      </c>
      <c r="C619" s="28" t="s">
        <v>3311</v>
      </c>
      <c r="D619" s="28" t="s">
        <v>627</v>
      </c>
      <c r="E619" s="28" t="s">
        <v>570</v>
      </c>
      <c r="F619" s="28" t="s">
        <v>571</v>
      </c>
      <c r="G619" s="28" t="s">
        <v>617</v>
      </c>
      <c r="H619" s="28" t="s">
        <v>623</v>
      </c>
      <c r="I619" s="28" t="b" cm="1">
        <f t="array" ref="I619">SUMPRODUCT(--(D619=Assumptions!$A$4:$A$12))&gt;0</f>
        <v>1</v>
      </c>
    </row>
    <row r="620" spans="1:9" x14ac:dyDescent="0.2">
      <c r="A620" s="28" t="s">
        <v>547</v>
      </c>
      <c r="B620" s="28" t="s">
        <v>3312</v>
      </c>
      <c r="C620" s="28" t="s">
        <v>3405</v>
      </c>
      <c r="D620" s="28" t="s">
        <v>1356</v>
      </c>
      <c r="E620" s="28" t="s">
        <v>2469</v>
      </c>
      <c r="F620" s="28" t="s">
        <v>2470</v>
      </c>
      <c r="G620" s="28" t="s">
        <v>5</v>
      </c>
      <c r="H620" s="28" t="s">
        <v>623</v>
      </c>
      <c r="I620" s="28" t="b" cm="1">
        <f t="array" ref="I620">SUMPRODUCT(--(D620=Assumptions!$A$4:$A$12))&gt;0</f>
        <v>0</v>
      </c>
    </row>
    <row r="621" spans="1:9" x14ac:dyDescent="0.2">
      <c r="A621" s="28" t="s">
        <v>547</v>
      </c>
      <c r="B621" s="28" t="s">
        <v>1141</v>
      </c>
      <c r="C621" s="28" t="s">
        <v>3313</v>
      </c>
      <c r="D621" s="28" t="s">
        <v>627</v>
      </c>
      <c r="E621" s="28" t="s">
        <v>1142</v>
      </c>
      <c r="F621" s="28" t="s">
        <v>1143</v>
      </c>
      <c r="G621" s="28" t="s">
        <v>5</v>
      </c>
      <c r="H621" s="28" t="s">
        <v>623</v>
      </c>
      <c r="I621" s="28" t="b" cm="1">
        <f t="array" ref="I621">SUMPRODUCT(--(D621=Assumptions!$A$4:$A$12))&gt;0</f>
        <v>1</v>
      </c>
    </row>
    <row r="622" spans="1:9" x14ac:dyDescent="0.2">
      <c r="A622" s="28" t="s">
        <v>547</v>
      </c>
      <c r="B622" s="28" t="s">
        <v>1141</v>
      </c>
      <c r="C622" s="28" t="s">
        <v>3313</v>
      </c>
      <c r="D622" s="28" t="s">
        <v>627</v>
      </c>
      <c r="E622" s="28" t="s">
        <v>1144</v>
      </c>
      <c r="F622" s="28" t="s">
        <v>1145</v>
      </c>
      <c r="G622" s="28" t="s">
        <v>15</v>
      </c>
      <c r="H622" s="28" t="s">
        <v>647</v>
      </c>
      <c r="I622" s="28" t="b" cm="1">
        <f t="array" ref="I622">SUMPRODUCT(--(D622=Assumptions!$A$4:$A$12))&gt;0</f>
        <v>1</v>
      </c>
    </row>
    <row r="623" spans="1:9" x14ac:dyDescent="0.2">
      <c r="A623" s="28" t="s">
        <v>547</v>
      </c>
      <c r="B623" s="28" t="s">
        <v>1141</v>
      </c>
      <c r="C623" s="28" t="s">
        <v>3313</v>
      </c>
      <c r="D623" s="28" t="s">
        <v>627</v>
      </c>
      <c r="E623" s="28" t="s">
        <v>46</v>
      </c>
      <c r="F623" s="28" t="s">
        <v>47</v>
      </c>
      <c r="G623" s="28" t="s">
        <v>617</v>
      </c>
      <c r="H623" s="28" t="s">
        <v>623</v>
      </c>
      <c r="I623" s="28" t="b" cm="1">
        <f t="array" ref="I623">SUMPRODUCT(--(D623=Assumptions!$A$4:$A$12))&gt;0</f>
        <v>1</v>
      </c>
    </row>
    <row r="624" spans="1:9" x14ac:dyDescent="0.2">
      <c r="A624" s="28" t="s">
        <v>547</v>
      </c>
      <c r="B624" s="28" t="s">
        <v>1141</v>
      </c>
      <c r="C624" s="28" t="s">
        <v>3313</v>
      </c>
      <c r="D624" s="28" t="s">
        <v>627</v>
      </c>
      <c r="E624" s="28" t="s">
        <v>1146</v>
      </c>
      <c r="F624" s="28" t="s">
        <v>1147</v>
      </c>
      <c r="G624" s="28" t="s">
        <v>622</v>
      </c>
      <c r="H624" s="28" t="s">
        <v>623</v>
      </c>
      <c r="I624" s="28" t="b" cm="1">
        <f t="array" ref="I624">SUMPRODUCT(--(D624=Assumptions!$A$4:$A$12))&gt;0</f>
        <v>1</v>
      </c>
    </row>
    <row r="625" spans="1:9" x14ac:dyDescent="0.2">
      <c r="A625" s="28" t="s">
        <v>547</v>
      </c>
      <c r="B625" s="28" t="s">
        <v>3314</v>
      </c>
      <c r="C625" s="28" t="s">
        <v>547</v>
      </c>
      <c r="D625" s="28" t="s">
        <v>1261</v>
      </c>
      <c r="E625" s="28" t="s">
        <v>2206</v>
      </c>
      <c r="F625" s="28" t="s">
        <v>17</v>
      </c>
      <c r="G625" s="28" t="s">
        <v>15</v>
      </c>
      <c r="H625" s="28" t="s">
        <v>623</v>
      </c>
      <c r="I625" s="28" t="b" cm="1">
        <f t="array" ref="I625">SUMPRODUCT(--(D625=Assumptions!$A$4:$A$12))&gt;0</f>
        <v>0</v>
      </c>
    </row>
    <row r="626" spans="1:9" x14ac:dyDescent="0.2">
      <c r="A626" s="28" t="s">
        <v>547</v>
      </c>
      <c r="B626" s="28" t="s">
        <v>2787</v>
      </c>
      <c r="C626" s="28" t="s">
        <v>547</v>
      </c>
      <c r="D626" s="28" t="s">
        <v>1356</v>
      </c>
      <c r="E626" s="28" t="s">
        <v>13</v>
      </c>
      <c r="F626" s="28" t="s">
        <v>14</v>
      </c>
      <c r="G626" s="28" t="s">
        <v>15</v>
      </c>
      <c r="H626" s="28" t="s">
        <v>623</v>
      </c>
      <c r="I626" s="28" t="b" cm="1">
        <f t="array" ref="I626">SUMPRODUCT(--(D626=Assumptions!$A$4:$A$12))&gt;0</f>
        <v>0</v>
      </c>
    </row>
    <row r="627" spans="1:9" x14ac:dyDescent="0.2">
      <c r="A627" s="28" t="s">
        <v>547</v>
      </c>
      <c r="B627" s="28" t="s">
        <v>3315</v>
      </c>
      <c r="C627" s="28" t="s">
        <v>547</v>
      </c>
      <c r="D627" s="28" t="s">
        <v>1356</v>
      </c>
      <c r="E627" s="28" t="s">
        <v>1217</v>
      </c>
      <c r="F627" s="28" t="s">
        <v>1218</v>
      </c>
      <c r="G627" s="28" t="s">
        <v>15</v>
      </c>
      <c r="H627" s="28" t="s">
        <v>623</v>
      </c>
      <c r="I627" s="28" t="b" cm="1">
        <f t="array" ref="I627">SUMPRODUCT(--(D627=Assumptions!$A$4:$A$12))&gt;0</f>
        <v>0</v>
      </c>
    </row>
    <row r="628" spans="1:9" x14ac:dyDescent="0.2">
      <c r="A628" s="28" t="s">
        <v>547</v>
      </c>
      <c r="B628" s="28" t="s">
        <v>2075</v>
      </c>
      <c r="C628" s="28" t="s">
        <v>547</v>
      </c>
      <c r="D628" s="28" t="s">
        <v>1356</v>
      </c>
      <c r="E628" s="28" t="s">
        <v>2076</v>
      </c>
      <c r="F628" s="28" t="s">
        <v>2077</v>
      </c>
      <c r="G628" s="28" t="s">
        <v>5</v>
      </c>
      <c r="H628" s="28" t="s">
        <v>623</v>
      </c>
      <c r="I628" s="28" t="b" cm="1">
        <f t="array" ref="I628">SUMPRODUCT(--(D628=Assumptions!$A$4:$A$12))&gt;0</f>
        <v>0</v>
      </c>
    </row>
    <row r="629" spans="1:9" x14ac:dyDescent="0.2">
      <c r="A629" s="28" t="s">
        <v>547</v>
      </c>
      <c r="B629" s="28" t="s">
        <v>3316</v>
      </c>
      <c r="C629" s="28" t="s">
        <v>547</v>
      </c>
      <c r="D629" s="28" t="s">
        <v>1356</v>
      </c>
      <c r="E629" s="28" t="s">
        <v>3317</v>
      </c>
      <c r="F629" s="28" t="s">
        <v>3318</v>
      </c>
      <c r="G629" s="28" t="s">
        <v>5</v>
      </c>
      <c r="H629" s="28" t="s">
        <v>623</v>
      </c>
      <c r="I629" s="28" t="b" cm="1">
        <f t="array" ref="I629">SUMPRODUCT(--(D629=Assumptions!$A$4:$A$12))&gt;0</f>
        <v>0</v>
      </c>
    </row>
    <row r="630" spans="1:9" x14ac:dyDescent="0.2">
      <c r="A630" s="28" t="s">
        <v>547</v>
      </c>
      <c r="B630" s="28" t="s">
        <v>3319</v>
      </c>
      <c r="C630" s="28" t="s">
        <v>547</v>
      </c>
      <c r="D630" s="28" t="s">
        <v>1193</v>
      </c>
      <c r="E630" s="28" t="s">
        <v>3106</v>
      </c>
      <c r="F630" s="28" t="s">
        <v>3107</v>
      </c>
      <c r="G630" s="28" t="s">
        <v>15</v>
      </c>
      <c r="H630" s="28" t="s">
        <v>623</v>
      </c>
      <c r="I630" s="28" t="b" cm="1">
        <f t="array" ref="I630">SUMPRODUCT(--(D630=Assumptions!$A$4:$A$12))&gt;0</f>
        <v>1</v>
      </c>
    </row>
    <row r="631" spans="1:9" x14ac:dyDescent="0.2">
      <c r="A631" s="28" t="s">
        <v>547</v>
      </c>
      <c r="B631" s="28" t="s">
        <v>3320</v>
      </c>
      <c r="C631" s="28" t="s">
        <v>547</v>
      </c>
      <c r="D631" s="28" t="s">
        <v>1193</v>
      </c>
      <c r="E631" s="28" t="s">
        <v>1338</v>
      </c>
      <c r="F631" s="28" t="s">
        <v>1339</v>
      </c>
      <c r="G631" s="28" t="s">
        <v>15</v>
      </c>
      <c r="H631" s="28" t="s">
        <v>623</v>
      </c>
      <c r="I631" s="28" t="b" cm="1">
        <f t="array" ref="I631">SUMPRODUCT(--(D631=Assumptions!$A$4:$A$12))&gt;0</f>
        <v>1</v>
      </c>
    </row>
    <row r="632" spans="1:9" x14ac:dyDescent="0.2">
      <c r="A632" s="28" t="s">
        <v>547</v>
      </c>
      <c r="B632" s="28" t="s">
        <v>1148</v>
      </c>
      <c r="C632" s="28" t="s">
        <v>3321</v>
      </c>
      <c r="D632" s="28" t="s">
        <v>627</v>
      </c>
      <c r="E632" s="28" t="s">
        <v>1149</v>
      </c>
      <c r="F632" s="28" t="s">
        <v>1150</v>
      </c>
      <c r="G632" s="28" t="s">
        <v>5</v>
      </c>
      <c r="H632" s="28" t="s">
        <v>623</v>
      </c>
      <c r="I632" s="28" t="b" cm="1">
        <f t="array" ref="I632">SUMPRODUCT(--(D632=Assumptions!$A$4:$A$12))&gt;0</f>
        <v>1</v>
      </c>
    </row>
    <row r="633" spans="1:9" x14ac:dyDescent="0.2">
      <c r="A633" s="28" t="s">
        <v>547</v>
      </c>
      <c r="B633" s="28" t="s">
        <v>913</v>
      </c>
      <c r="C633" s="28" t="s">
        <v>2777</v>
      </c>
      <c r="D633" s="28" t="s">
        <v>640</v>
      </c>
      <c r="E633" s="28" t="s">
        <v>914</v>
      </c>
      <c r="F633" s="28" t="s">
        <v>915</v>
      </c>
      <c r="G633" s="28" t="s">
        <v>5</v>
      </c>
      <c r="H633" s="28" t="s">
        <v>623</v>
      </c>
      <c r="I633" s="28" t="b" cm="1">
        <f t="array" ref="I633">SUMPRODUCT(--(D633=Assumptions!$A$4:$A$12))&gt;0</f>
        <v>1</v>
      </c>
    </row>
    <row r="634" spans="1:9" x14ac:dyDescent="0.2">
      <c r="A634" s="28" t="s">
        <v>3246</v>
      </c>
      <c r="B634" s="28" t="s">
        <v>3322</v>
      </c>
      <c r="C634" s="28" t="s">
        <v>547</v>
      </c>
      <c r="D634" s="28" t="s">
        <v>2175</v>
      </c>
      <c r="E634" s="28" t="s">
        <v>2034</v>
      </c>
      <c r="F634" s="28" t="s">
        <v>2035</v>
      </c>
      <c r="G634" s="28" t="s">
        <v>622</v>
      </c>
      <c r="H634" s="28" t="s">
        <v>623</v>
      </c>
      <c r="I634" s="28" t="b" cm="1">
        <f t="array" ref="I634">SUMPRODUCT(--(D634=Assumptions!$A$4:$A$12))&gt;0</f>
        <v>0</v>
      </c>
    </row>
    <row r="635" spans="1:9" x14ac:dyDescent="0.2">
      <c r="A635" s="28" t="s">
        <v>3246</v>
      </c>
      <c r="B635" s="28" t="s">
        <v>3322</v>
      </c>
      <c r="C635" s="28" t="s">
        <v>547</v>
      </c>
      <c r="D635" s="28" t="s">
        <v>2175</v>
      </c>
      <c r="E635" s="28" t="s">
        <v>406</v>
      </c>
      <c r="F635" s="28" t="s">
        <v>407</v>
      </c>
      <c r="G635" s="28" t="s">
        <v>622</v>
      </c>
      <c r="H635" s="28" t="s">
        <v>623</v>
      </c>
      <c r="I635" s="28" t="b" cm="1">
        <f t="array" ref="I635">SUMPRODUCT(--(D635=Assumptions!$A$4:$A$12))&gt;0</f>
        <v>0</v>
      </c>
    </row>
    <row r="636" spans="1:9" x14ac:dyDescent="0.2">
      <c r="A636" s="28" t="s">
        <v>2357</v>
      </c>
      <c r="B636" s="28" t="s">
        <v>3323</v>
      </c>
      <c r="C636" s="28" t="s">
        <v>547</v>
      </c>
      <c r="D636" s="28" t="s">
        <v>2175</v>
      </c>
      <c r="E636" s="28" t="s">
        <v>3324</v>
      </c>
      <c r="F636" s="28" t="s">
        <v>3325</v>
      </c>
      <c r="G636" s="28" t="s">
        <v>622</v>
      </c>
      <c r="H636" s="28" t="s">
        <v>623</v>
      </c>
      <c r="I636" s="28" t="b" cm="1">
        <f t="array" ref="I636">SUMPRODUCT(--(D636=Assumptions!$A$4:$A$12))&gt;0</f>
        <v>0</v>
      </c>
    </row>
    <row r="637" spans="1:9" x14ac:dyDescent="0.2">
      <c r="A637" s="28" t="s">
        <v>2357</v>
      </c>
      <c r="B637" s="28" t="s">
        <v>3323</v>
      </c>
      <c r="C637" s="28" t="s">
        <v>547</v>
      </c>
      <c r="D637" s="28" t="s">
        <v>2175</v>
      </c>
      <c r="E637" s="28" t="s">
        <v>224</v>
      </c>
      <c r="F637" s="28" t="s">
        <v>225</v>
      </c>
      <c r="G637" s="28" t="s">
        <v>622</v>
      </c>
      <c r="H637" s="28" t="s">
        <v>647</v>
      </c>
      <c r="I637" s="28" t="b" cm="1">
        <f t="array" ref="I637">SUMPRODUCT(--(D637=Assumptions!$A$4:$A$12))&gt;0</f>
        <v>0</v>
      </c>
    </row>
    <row r="638" spans="1:9" x14ac:dyDescent="0.2">
      <c r="A638" s="28" t="s">
        <v>3326</v>
      </c>
      <c r="B638" s="28" t="s">
        <v>2792</v>
      </c>
      <c r="C638" s="28" t="s">
        <v>547</v>
      </c>
      <c r="D638" s="28" t="s">
        <v>2201</v>
      </c>
      <c r="E638" s="28" t="s">
        <v>822</v>
      </c>
      <c r="F638" s="28" t="s">
        <v>823</v>
      </c>
      <c r="G638" s="28" t="s">
        <v>622</v>
      </c>
      <c r="H638" s="28" t="s">
        <v>623</v>
      </c>
      <c r="I638" s="28" t="b" cm="1">
        <f t="array" ref="I638">SUMPRODUCT(--(D638=Assumptions!$A$4:$A$12))&gt;0</f>
        <v>0</v>
      </c>
    </row>
    <row r="639" spans="1:9" x14ac:dyDescent="0.2">
      <c r="A639" s="28" t="s">
        <v>3326</v>
      </c>
      <c r="B639" s="28" t="s">
        <v>3327</v>
      </c>
      <c r="C639" s="28" t="s">
        <v>547</v>
      </c>
      <c r="D639" s="28" t="s">
        <v>2175</v>
      </c>
      <c r="E639" s="28" t="s">
        <v>224</v>
      </c>
      <c r="F639" s="28" t="s">
        <v>225</v>
      </c>
      <c r="G639" s="28" t="s">
        <v>622</v>
      </c>
      <c r="H639" s="28" t="s">
        <v>623</v>
      </c>
      <c r="I639" s="28" t="b" cm="1">
        <f t="array" ref="I639">SUMPRODUCT(--(D639=Assumptions!$A$4:$A$12))&gt;0</f>
        <v>0</v>
      </c>
    </row>
    <row r="640" spans="1:9" x14ac:dyDescent="0.2">
      <c r="A640" s="28" t="s">
        <v>3328</v>
      </c>
      <c r="B640" s="28" t="s">
        <v>3329</v>
      </c>
      <c r="C640" s="28" t="s">
        <v>547</v>
      </c>
      <c r="D640" s="28" t="s">
        <v>2175</v>
      </c>
      <c r="E640" s="28" t="s">
        <v>1773</v>
      </c>
      <c r="F640" s="28" t="s">
        <v>1774</v>
      </c>
      <c r="G640" s="28" t="s">
        <v>622</v>
      </c>
      <c r="H640" s="28" t="s">
        <v>623</v>
      </c>
      <c r="I640" s="28" t="b" cm="1">
        <f t="array" ref="I640">SUMPRODUCT(--(D640=Assumptions!$A$4:$A$12))&gt;0</f>
        <v>0</v>
      </c>
    </row>
    <row r="641" spans="1:9" x14ac:dyDescent="0.2">
      <c r="A641" s="28" t="s">
        <v>616</v>
      </c>
      <c r="B641" s="28" t="s">
        <v>893</v>
      </c>
      <c r="C641" s="28" t="s">
        <v>547</v>
      </c>
      <c r="D641" s="28" t="s">
        <v>2269</v>
      </c>
      <c r="E641" s="28" t="s">
        <v>224</v>
      </c>
      <c r="F641" s="28" t="s">
        <v>225</v>
      </c>
      <c r="G641" s="28" t="s">
        <v>622</v>
      </c>
      <c r="H641" s="28" t="s">
        <v>623</v>
      </c>
      <c r="I641" s="28" t="b" cm="1">
        <f t="array" ref="I641">SUMPRODUCT(--(D641=Assumptions!$A$4:$A$12))&gt;0</f>
        <v>0</v>
      </c>
    </row>
    <row r="642" spans="1:9" x14ac:dyDescent="0.2">
      <c r="A642" s="28" t="s">
        <v>3384</v>
      </c>
      <c r="B642" s="28" t="s">
        <v>866</v>
      </c>
      <c r="C642" s="28" t="s">
        <v>547</v>
      </c>
      <c r="D642" s="28" t="s">
        <v>2269</v>
      </c>
      <c r="E642" s="28" t="s">
        <v>3330</v>
      </c>
      <c r="F642" s="28" t="s">
        <v>3331</v>
      </c>
      <c r="G642" s="28" t="s">
        <v>622</v>
      </c>
      <c r="H642" s="28" t="s">
        <v>623</v>
      </c>
      <c r="I642" s="28" t="b" cm="1">
        <f t="array" ref="I642">SUMPRODUCT(--(D642=Assumptions!$A$4:$A$12))&gt;0</f>
        <v>0</v>
      </c>
    </row>
    <row r="643" spans="1:9" x14ac:dyDescent="0.2">
      <c r="A643" s="28" t="s">
        <v>3408</v>
      </c>
      <c r="B643" s="28" t="s">
        <v>3332</v>
      </c>
      <c r="C643" s="28" t="s">
        <v>547</v>
      </c>
      <c r="D643" s="28" t="s">
        <v>2175</v>
      </c>
      <c r="E643" s="28" t="s">
        <v>570</v>
      </c>
      <c r="F643" s="28" t="s">
        <v>571</v>
      </c>
      <c r="G643" s="28" t="s">
        <v>622</v>
      </c>
      <c r="H643" s="28" t="s">
        <v>623</v>
      </c>
      <c r="I643" s="28" t="b" cm="1">
        <f t="array" ref="I643">SUMPRODUCT(--(D643=Assumptions!$A$4:$A$12))&gt;0</f>
        <v>0</v>
      </c>
    </row>
    <row r="644" spans="1:9" x14ac:dyDescent="0.2">
      <c r="A644" s="28" t="s">
        <v>2243</v>
      </c>
      <c r="B644" s="28" t="s">
        <v>3333</v>
      </c>
      <c r="C644" s="28" t="s">
        <v>547</v>
      </c>
      <c r="D644" s="28" t="s">
        <v>2175</v>
      </c>
      <c r="E644" s="28" t="s">
        <v>98</v>
      </c>
      <c r="F644" s="28" t="s">
        <v>99</v>
      </c>
      <c r="G644" s="28" t="s">
        <v>622</v>
      </c>
      <c r="H644" s="28" t="s">
        <v>623</v>
      </c>
      <c r="I644" s="28" t="b" cm="1">
        <f t="array" ref="I644">SUMPRODUCT(--(D644=Assumptions!$A$4:$A$12))&gt;0</f>
        <v>0</v>
      </c>
    </row>
    <row r="645" spans="1:9" x14ac:dyDescent="0.2">
      <c r="A645" s="28" t="s">
        <v>616</v>
      </c>
      <c r="B645" s="28" t="s">
        <v>893</v>
      </c>
      <c r="C645" s="28" t="s">
        <v>547</v>
      </c>
      <c r="D645" s="28" t="s">
        <v>3334</v>
      </c>
      <c r="E645" s="28" t="s">
        <v>224</v>
      </c>
      <c r="F645" s="28" t="s">
        <v>225</v>
      </c>
      <c r="G645" s="28" t="s">
        <v>622</v>
      </c>
      <c r="H645" s="28" t="s">
        <v>623</v>
      </c>
      <c r="I645" s="28" t="b" cm="1">
        <f t="array" ref="I645">SUMPRODUCT(--(D645=Assumptions!$A$4:$A$12))&gt;0</f>
        <v>0</v>
      </c>
    </row>
    <row r="646" spans="1:9" x14ac:dyDescent="0.2">
      <c r="A646" s="28" t="s">
        <v>572</v>
      </c>
      <c r="B646" s="28" t="s">
        <v>2115</v>
      </c>
      <c r="C646" s="28" t="s">
        <v>572</v>
      </c>
      <c r="D646" s="28" t="s">
        <v>1193</v>
      </c>
      <c r="E646" s="28" t="s">
        <v>3335</v>
      </c>
      <c r="F646" s="28" t="s">
        <v>3336</v>
      </c>
      <c r="G646" s="28" t="s">
        <v>5</v>
      </c>
      <c r="H646" s="28" t="s">
        <v>623</v>
      </c>
      <c r="I646" s="28" t="b" cm="1">
        <f t="array" ref="I646">SUMPRODUCT(--(D646=Assumptions!$A$4:$A$12))&gt;0</f>
        <v>1</v>
      </c>
    </row>
    <row r="647" spans="1:9" x14ac:dyDescent="0.2">
      <c r="A647" s="28" t="s">
        <v>572</v>
      </c>
      <c r="B647" s="28" t="s">
        <v>3337</v>
      </c>
      <c r="C647" s="28" t="s">
        <v>572</v>
      </c>
      <c r="D647" s="28" t="s">
        <v>1193</v>
      </c>
      <c r="E647" s="28" t="s">
        <v>2145</v>
      </c>
      <c r="F647" s="28" t="s">
        <v>2146</v>
      </c>
      <c r="G647" s="28" t="s">
        <v>5</v>
      </c>
      <c r="H647" s="28" t="s">
        <v>623</v>
      </c>
      <c r="I647" s="28" t="b" cm="1">
        <f t="array" ref="I647">SUMPRODUCT(--(D647=Assumptions!$A$4:$A$12))&gt;0</f>
        <v>1</v>
      </c>
    </row>
    <row r="648" spans="1:9" x14ac:dyDescent="0.2">
      <c r="A648" s="28" t="s">
        <v>572</v>
      </c>
      <c r="B648" s="28" t="s">
        <v>3338</v>
      </c>
      <c r="C648" s="28" t="s">
        <v>572</v>
      </c>
      <c r="D648" s="28" t="s">
        <v>1193</v>
      </c>
      <c r="E648" s="28" t="s">
        <v>579</v>
      </c>
      <c r="F648" s="28" t="s">
        <v>580</v>
      </c>
      <c r="G648" s="28" t="s">
        <v>5</v>
      </c>
      <c r="H648" s="28" t="s">
        <v>623</v>
      </c>
      <c r="I648" s="28" t="b" cm="1">
        <f t="array" ref="I648">SUMPRODUCT(--(D648=Assumptions!$A$4:$A$12))&gt;0</f>
        <v>1</v>
      </c>
    </row>
    <row r="649" spans="1:9" x14ac:dyDescent="0.2">
      <c r="A649" s="28" t="s">
        <v>572</v>
      </c>
      <c r="B649" s="28" t="s">
        <v>819</v>
      </c>
      <c r="C649" s="28" t="s">
        <v>572</v>
      </c>
      <c r="D649" s="28" t="s">
        <v>1193</v>
      </c>
      <c r="E649" s="28" t="s">
        <v>579</v>
      </c>
      <c r="F649" s="28" t="s">
        <v>580</v>
      </c>
      <c r="G649" s="28" t="s">
        <v>5</v>
      </c>
      <c r="H649" s="28" t="s">
        <v>623</v>
      </c>
      <c r="I649" s="28" t="b" cm="1">
        <f t="array" ref="I649">SUMPRODUCT(--(D649=Assumptions!$A$4:$A$12))&gt;0</f>
        <v>1</v>
      </c>
    </row>
    <row r="650" spans="1:9" x14ac:dyDescent="0.2">
      <c r="A650" s="28" t="s">
        <v>572</v>
      </c>
      <c r="B650" s="28" t="s">
        <v>3339</v>
      </c>
      <c r="C650" s="28" t="s">
        <v>572</v>
      </c>
      <c r="D650" s="28" t="s">
        <v>1193</v>
      </c>
      <c r="E650" s="28" t="s">
        <v>734</v>
      </c>
      <c r="F650" s="28" t="s">
        <v>415</v>
      </c>
      <c r="G650" s="28" t="s">
        <v>5</v>
      </c>
      <c r="H650" s="28" t="s">
        <v>623</v>
      </c>
      <c r="I650" s="28" t="b" cm="1">
        <f t="array" ref="I650">SUMPRODUCT(--(D650=Assumptions!$A$4:$A$12))&gt;0</f>
        <v>1</v>
      </c>
    </row>
    <row r="651" spans="1:9" x14ac:dyDescent="0.2">
      <c r="A651" s="28" t="s">
        <v>572</v>
      </c>
      <c r="B651" s="28" t="s">
        <v>2101</v>
      </c>
      <c r="C651" s="28" t="s">
        <v>572</v>
      </c>
      <c r="D651" s="28" t="s">
        <v>1193</v>
      </c>
      <c r="E651" s="28" t="s">
        <v>258</v>
      </c>
      <c r="F651" s="28" t="s">
        <v>259</v>
      </c>
      <c r="G651" s="28" t="s">
        <v>5</v>
      </c>
      <c r="H651" s="28" t="s">
        <v>623</v>
      </c>
      <c r="I651" s="28" t="b" cm="1">
        <f t="array" ref="I651">SUMPRODUCT(--(D651=Assumptions!$A$4:$A$12))&gt;0</f>
        <v>1</v>
      </c>
    </row>
    <row r="652" spans="1:9" x14ac:dyDescent="0.2">
      <c r="A652" s="28" t="s">
        <v>572</v>
      </c>
      <c r="B652" s="28" t="s">
        <v>2108</v>
      </c>
      <c r="C652" s="28" t="s">
        <v>3340</v>
      </c>
      <c r="D652" s="28" t="s">
        <v>1356</v>
      </c>
      <c r="E652" s="28" t="s">
        <v>361</v>
      </c>
      <c r="F652" s="28" t="s">
        <v>362</v>
      </c>
      <c r="G652" s="28" t="s">
        <v>617</v>
      </c>
      <c r="H652" s="28" t="s">
        <v>623</v>
      </c>
      <c r="I652" s="28" t="b" cm="1">
        <f t="array" ref="I652">SUMPRODUCT(--(D652=Assumptions!$A$4:$A$12))&gt;0</f>
        <v>0</v>
      </c>
    </row>
    <row r="653" spans="1:9" x14ac:dyDescent="0.2">
      <c r="A653" s="28" t="s">
        <v>572</v>
      </c>
      <c r="B653" s="28" t="s">
        <v>2108</v>
      </c>
      <c r="C653" s="28" t="s">
        <v>3340</v>
      </c>
      <c r="D653" s="28" t="s">
        <v>1356</v>
      </c>
      <c r="E653" s="28" t="s">
        <v>3341</v>
      </c>
      <c r="F653" s="28" t="s">
        <v>2110</v>
      </c>
      <c r="G653" s="28" t="s">
        <v>5</v>
      </c>
      <c r="H653" s="28" t="s">
        <v>623</v>
      </c>
      <c r="I653" s="28" t="b" cm="1">
        <f t="array" ref="I653">SUMPRODUCT(--(D653=Assumptions!$A$4:$A$12))&gt;0</f>
        <v>0</v>
      </c>
    </row>
    <row r="654" spans="1:9" x14ac:dyDescent="0.2">
      <c r="A654" s="28" t="s">
        <v>572</v>
      </c>
      <c r="B654" s="28" t="s">
        <v>3342</v>
      </c>
      <c r="C654" s="28" t="s">
        <v>572</v>
      </c>
      <c r="D654" s="28" t="s">
        <v>1193</v>
      </c>
      <c r="E654" s="28" t="s">
        <v>361</v>
      </c>
      <c r="F654" s="28" t="s">
        <v>362</v>
      </c>
      <c r="G654" s="28" t="s">
        <v>5</v>
      </c>
      <c r="H654" s="28" t="s">
        <v>623</v>
      </c>
      <c r="I654" s="28" t="b" cm="1">
        <f t="array" ref="I654">SUMPRODUCT(--(D654=Assumptions!$A$4:$A$12))&gt;0</f>
        <v>1</v>
      </c>
    </row>
    <row r="655" spans="1:9" x14ac:dyDescent="0.2">
      <c r="A655" s="28" t="s">
        <v>572</v>
      </c>
      <c r="B655" s="28" t="s">
        <v>3343</v>
      </c>
      <c r="C655" s="28" t="s">
        <v>572</v>
      </c>
      <c r="D655" s="28" t="s">
        <v>1193</v>
      </c>
      <c r="E655" s="28" t="s">
        <v>3344</v>
      </c>
      <c r="F655" s="28" t="s">
        <v>3345</v>
      </c>
      <c r="G655" s="28" t="s">
        <v>5</v>
      </c>
      <c r="H655" s="28" t="s">
        <v>623</v>
      </c>
      <c r="I655" s="28" t="b" cm="1">
        <f t="array" ref="I655">SUMPRODUCT(--(D655=Assumptions!$A$4:$A$12))&gt;0</f>
        <v>1</v>
      </c>
    </row>
    <row r="656" spans="1:9" x14ac:dyDescent="0.2">
      <c r="A656" s="28" t="s">
        <v>572</v>
      </c>
      <c r="B656" s="28" t="s">
        <v>3346</v>
      </c>
      <c r="C656" s="28" t="s">
        <v>572</v>
      </c>
      <c r="D656" s="28" t="s">
        <v>1193</v>
      </c>
      <c r="E656" s="28" t="s">
        <v>75</v>
      </c>
      <c r="F656" s="28" t="s">
        <v>76</v>
      </c>
      <c r="G656" s="28" t="s">
        <v>5</v>
      </c>
      <c r="H656" s="28" t="s">
        <v>623</v>
      </c>
      <c r="I656" s="28" t="b" cm="1">
        <f t="array" ref="I656">SUMPRODUCT(--(D656=Assumptions!$A$4:$A$12))&gt;0</f>
        <v>1</v>
      </c>
    </row>
    <row r="657" spans="1:9" x14ac:dyDescent="0.2">
      <c r="A657" s="28" t="s">
        <v>572</v>
      </c>
      <c r="B657" s="28" t="s">
        <v>3347</v>
      </c>
      <c r="C657" s="28" t="s">
        <v>572</v>
      </c>
      <c r="D657" s="28" t="s">
        <v>1193</v>
      </c>
      <c r="E657" s="28" t="s">
        <v>2581</v>
      </c>
      <c r="F657" s="28" t="s">
        <v>2582</v>
      </c>
      <c r="G657" s="28" t="s">
        <v>5</v>
      </c>
      <c r="H657" s="28" t="s">
        <v>623</v>
      </c>
      <c r="I657" s="28" t="b" cm="1">
        <f t="array" ref="I657">SUMPRODUCT(--(D657=Assumptions!$A$4:$A$12))&gt;0</f>
        <v>1</v>
      </c>
    </row>
    <row r="658" spans="1:9" x14ac:dyDescent="0.2">
      <c r="A658" s="28" t="s">
        <v>572</v>
      </c>
      <c r="B658" s="28" t="s">
        <v>2097</v>
      </c>
      <c r="C658" s="28" t="s">
        <v>572</v>
      </c>
      <c r="D658" s="28" t="s">
        <v>1193</v>
      </c>
      <c r="E658" s="28" t="s">
        <v>1424</v>
      </c>
      <c r="F658" s="28" t="s">
        <v>1425</v>
      </c>
      <c r="G658" s="28" t="s">
        <v>5</v>
      </c>
      <c r="H658" s="28" t="s">
        <v>623</v>
      </c>
      <c r="I658" s="28" t="b" cm="1">
        <f t="array" ref="I658">SUMPRODUCT(--(D658=Assumptions!$A$4:$A$12))&gt;0</f>
        <v>1</v>
      </c>
    </row>
    <row r="659" spans="1:9" x14ac:dyDescent="0.2">
      <c r="A659" s="28" t="s">
        <v>572</v>
      </c>
      <c r="B659" s="28" t="s">
        <v>2098</v>
      </c>
      <c r="C659" s="28" t="s">
        <v>3066</v>
      </c>
      <c r="D659" s="28" t="s">
        <v>1356</v>
      </c>
      <c r="E659" s="28" t="s">
        <v>3348</v>
      </c>
      <c r="F659" s="28" t="s">
        <v>3349</v>
      </c>
      <c r="G659" s="28" t="s">
        <v>5</v>
      </c>
      <c r="H659" s="28" t="s">
        <v>623</v>
      </c>
      <c r="I659" s="28" t="b" cm="1">
        <f t="array" ref="I659">SUMPRODUCT(--(D659=Assumptions!$A$4:$A$12))&gt;0</f>
        <v>0</v>
      </c>
    </row>
    <row r="660" spans="1:9" x14ac:dyDescent="0.2">
      <c r="A660" s="28" t="s">
        <v>572</v>
      </c>
      <c r="B660" s="28" t="s">
        <v>2107</v>
      </c>
      <c r="C660" s="28" t="s">
        <v>572</v>
      </c>
      <c r="D660" s="28" t="s">
        <v>1356</v>
      </c>
      <c r="E660" s="28" t="s">
        <v>2651</v>
      </c>
      <c r="F660" s="28" t="s">
        <v>2652</v>
      </c>
      <c r="G660" s="28" t="s">
        <v>5</v>
      </c>
      <c r="H660" s="28" t="s">
        <v>623</v>
      </c>
      <c r="I660" s="28" t="b" cm="1">
        <f t="array" ref="I660">SUMPRODUCT(--(D660=Assumptions!$A$4:$A$12))&gt;0</f>
        <v>0</v>
      </c>
    </row>
    <row r="661" spans="1:9" x14ac:dyDescent="0.2">
      <c r="A661" s="28" t="s">
        <v>572</v>
      </c>
      <c r="B661" s="28" t="s">
        <v>2105</v>
      </c>
      <c r="C661" s="28" t="s">
        <v>572</v>
      </c>
      <c r="D661" s="28" t="s">
        <v>1356</v>
      </c>
      <c r="E661" s="28" t="s">
        <v>1858</v>
      </c>
      <c r="F661" s="28" t="s">
        <v>1859</v>
      </c>
      <c r="G661" s="28" t="s">
        <v>5</v>
      </c>
      <c r="H661" s="28" t="s">
        <v>623</v>
      </c>
      <c r="I661" s="28" t="b" cm="1">
        <f t="array" ref="I661">SUMPRODUCT(--(D661=Assumptions!$A$4:$A$12))&gt;0</f>
        <v>0</v>
      </c>
    </row>
    <row r="662" spans="1:9" x14ac:dyDescent="0.2">
      <c r="A662" s="28" t="s">
        <v>572</v>
      </c>
      <c r="B662" s="28" t="s">
        <v>2081</v>
      </c>
      <c r="C662" s="28" t="s">
        <v>572</v>
      </c>
      <c r="D662" s="28" t="s">
        <v>1356</v>
      </c>
      <c r="E662" s="28" t="s">
        <v>2082</v>
      </c>
      <c r="F662" s="28" t="s">
        <v>2083</v>
      </c>
      <c r="G662" s="28" t="s">
        <v>5</v>
      </c>
      <c r="H662" s="28" t="s">
        <v>623</v>
      </c>
      <c r="I662" s="28" t="b" cm="1">
        <f t="array" ref="I662">SUMPRODUCT(--(D662=Assumptions!$A$4:$A$12))&gt;0</f>
        <v>0</v>
      </c>
    </row>
    <row r="663" spans="1:9" x14ac:dyDescent="0.2">
      <c r="A663" s="28" t="s">
        <v>572</v>
      </c>
      <c r="B663" s="28" t="s">
        <v>2087</v>
      </c>
      <c r="C663" s="28" t="s">
        <v>572</v>
      </c>
      <c r="D663" s="28" t="s">
        <v>1356</v>
      </c>
      <c r="E663" s="28" t="s">
        <v>1448</v>
      </c>
      <c r="F663" s="28" t="s">
        <v>1449</v>
      </c>
      <c r="G663" s="28" t="s">
        <v>5</v>
      </c>
      <c r="H663" s="28" t="s">
        <v>623</v>
      </c>
      <c r="I663" s="28" t="b" cm="1">
        <f t="array" ref="I663">SUMPRODUCT(--(D663=Assumptions!$A$4:$A$12))&gt;0</f>
        <v>0</v>
      </c>
    </row>
    <row r="664" spans="1:9" x14ac:dyDescent="0.2">
      <c r="A664" s="28" t="s">
        <v>572</v>
      </c>
      <c r="B664" s="28" t="s">
        <v>2813</v>
      </c>
      <c r="C664" s="28" t="s">
        <v>572</v>
      </c>
      <c r="D664" s="28" t="s">
        <v>1356</v>
      </c>
      <c r="E664" s="28" t="s">
        <v>226</v>
      </c>
      <c r="F664" s="28" t="s">
        <v>227</v>
      </c>
      <c r="G664" s="28" t="s">
        <v>5</v>
      </c>
      <c r="H664" s="28" t="s">
        <v>623</v>
      </c>
      <c r="I664" s="28" t="b" cm="1">
        <f t="array" ref="I664">SUMPRODUCT(--(D664=Assumptions!$A$4:$A$12))&gt;0</f>
        <v>0</v>
      </c>
    </row>
    <row r="665" spans="1:9" x14ac:dyDescent="0.2">
      <c r="A665" s="28" t="s">
        <v>572</v>
      </c>
      <c r="B665" s="28" t="s">
        <v>3350</v>
      </c>
      <c r="C665" s="28" t="s">
        <v>572</v>
      </c>
      <c r="D665" s="28" t="s">
        <v>1356</v>
      </c>
      <c r="E665" s="28" t="s">
        <v>2090</v>
      </c>
      <c r="F665" s="28" t="s">
        <v>3351</v>
      </c>
      <c r="G665" s="28" t="s">
        <v>5</v>
      </c>
      <c r="H665" s="28" t="s">
        <v>623</v>
      </c>
      <c r="I665" s="28" t="b" cm="1">
        <f t="array" ref="I665">SUMPRODUCT(--(D665=Assumptions!$A$4:$A$12))&gt;0</f>
        <v>0</v>
      </c>
    </row>
    <row r="666" spans="1:9" x14ac:dyDescent="0.2">
      <c r="A666" s="28" t="s">
        <v>572</v>
      </c>
      <c r="B666" s="28" t="s">
        <v>2106</v>
      </c>
      <c r="C666" s="28" t="s">
        <v>572</v>
      </c>
      <c r="D666" s="28" t="s">
        <v>1356</v>
      </c>
      <c r="E666" s="28" t="s">
        <v>2139</v>
      </c>
      <c r="F666" s="28" t="s">
        <v>2140</v>
      </c>
      <c r="G666" s="28" t="s">
        <v>5</v>
      </c>
      <c r="H666" s="28" t="s">
        <v>623</v>
      </c>
      <c r="I666" s="28" t="b" cm="1">
        <f t="array" ref="I666">SUMPRODUCT(--(D666=Assumptions!$A$4:$A$12))&gt;0</f>
        <v>0</v>
      </c>
    </row>
    <row r="667" spans="1:9" x14ac:dyDescent="0.2">
      <c r="A667" s="28" t="s">
        <v>572</v>
      </c>
      <c r="B667" s="28" t="s">
        <v>3352</v>
      </c>
      <c r="C667" s="28" t="s">
        <v>572</v>
      </c>
      <c r="D667" s="28" t="s">
        <v>1193</v>
      </c>
      <c r="E667" s="28" t="s">
        <v>3353</v>
      </c>
      <c r="F667" s="28" t="s">
        <v>3354</v>
      </c>
      <c r="G667" s="28" t="s">
        <v>5</v>
      </c>
      <c r="H667" s="28" t="s">
        <v>623</v>
      </c>
      <c r="I667" s="28" t="b" cm="1">
        <f t="array" ref="I667">SUMPRODUCT(--(D667=Assumptions!$A$4:$A$12))&gt;0</f>
        <v>1</v>
      </c>
    </row>
    <row r="668" spans="1:9" x14ac:dyDescent="0.2">
      <c r="A668" s="28" t="s">
        <v>572</v>
      </c>
      <c r="B668" s="28" t="s">
        <v>3355</v>
      </c>
      <c r="C668" s="28" t="s">
        <v>572</v>
      </c>
      <c r="D668" s="28" t="s">
        <v>1193</v>
      </c>
      <c r="E668" s="28" t="s">
        <v>576</v>
      </c>
      <c r="F668" s="28" t="s">
        <v>577</v>
      </c>
      <c r="G668" s="28" t="s">
        <v>5</v>
      </c>
      <c r="H668" s="28" t="s">
        <v>623</v>
      </c>
      <c r="I668" s="28" t="b" cm="1">
        <f t="array" ref="I668">SUMPRODUCT(--(D668=Assumptions!$A$4:$A$12))&gt;0</f>
        <v>1</v>
      </c>
    </row>
    <row r="669" spans="1:9" x14ac:dyDescent="0.2">
      <c r="A669" s="28" t="s">
        <v>572</v>
      </c>
      <c r="B669" s="28" t="s">
        <v>881</v>
      </c>
      <c r="C669" s="28" t="s">
        <v>572</v>
      </c>
      <c r="D669" s="28" t="s">
        <v>1193</v>
      </c>
      <c r="E669" s="28" t="s">
        <v>361</v>
      </c>
      <c r="F669" s="28" t="s">
        <v>362</v>
      </c>
      <c r="G669" s="28" t="s">
        <v>5</v>
      </c>
      <c r="H669" s="28" t="s">
        <v>623</v>
      </c>
      <c r="I669" s="28" t="b" cm="1">
        <f t="array" ref="I669">SUMPRODUCT(--(D669=Assumptions!$A$4:$A$12))&gt;0</f>
        <v>1</v>
      </c>
    </row>
    <row r="670" spans="1:9" x14ac:dyDescent="0.2">
      <c r="A670" s="28" t="s">
        <v>572</v>
      </c>
      <c r="B670" s="28" t="s">
        <v>3356</v>
      </c>
      <c r="C670" s="28" t="s">
        <v>3419</v>
      </c>
      <c r="D670" s="28" t="s">
        <v>1356</v>
      </c>
      <c r="E670" s="28" t="s">
        <v>3357</v>
      </c>
      <c r="F670" s="28" t="s">
        <v>3358</v>
      </c>
      <c r="G670" s="28" t="s">
        <v>617</v>
      </c>
      <c r="H670" s="28" t="s">
        <v>623</v>
      </c>
      <c r="I670" s="28" t="b" cm="1">
        <f t="array" ref="I670">SUMPRODUCT(--(D670=Assumptions!$A$4:$A$12))&gt;0</f>
        <v>0</v>
      </c>
    </row>
    <row r="671" spans="1:9" x14ac:dyDescent="0.2">
      <c r="A671" s="28" t="s">
        <v>572</v>
      </c>
      <c r="B671" s="28" t="s">
        <v>1151</v>
      </c>
      <c r="C671" s="28" t="s">
        <v>2797</v>
      </c>
      <c r="D671" s="28" t="s">
        <v>627</v>
      </c>
      <c r="E671" s="28" t="s">
        <v>1152</v>
      </c>
      <c r="F671" s="28" t="s">
        <v>1153</v>
      </c>
      <c r="G671" s="28" t="s">
        <v>5</v>
      </c>
      <c r="H671" s="28" t="s">
        <v>623</v>
      </c>
      <c r="I671" s="28" t="b" cm="1">
        <f t="array" ref="I671">SUMPRODUCT(--(D671=Assumptions!$A$4:$A$12))&gt;0</f>
        <v>1</v>
      </c>
    </row>
    <row r="672" spans="1:9" x14ac:dyDescent="0.2">
      <c r="A672" s="28" t="s">
        <v>572</v>
      </c>
      <c r="B672" s="28" t="s">
        <v>1154</v>
      </c>
      <c r="C672" s="28" t="s">
        <v>2143</v>
      </c>
      <c r="D672" s="28" t="s">
        <v>640</v>
      </c>
      <c r="E672" s="28" t="s">
        <v>1155</v>
      </c>
      <c r="F672" s="28" t="s">
        <v>1156</v>
      </c>
      <c r="G672" s="28" t="s">
        <v>617</v>
      </c>
      <c r="H672" s="28" t="s">
        <v>623</v>
      </c>
      <c r="I672" s="28" t="b" cm="1">
        <f t="array" ref="I672">SUMPRODUCT(--(D672=Assumptions!$A$4:$A$12))&gt;0</f>
        <v>1</v>
      </c>
    </row>
    <row r="673" spans="1:9" x14ac:dyDescent="0.2">
      <c r="A673" s="28" t="s">
        <v>572</v>
      </c>
      <c r="B673" s="28" t="s">
        <v>1157</v>
      </c>
      <c r="C673" s="28" t="s">
        <v>2514</v>
      </c>
      <c r="D673" s="28" t="s">
        <v>627</v>
      </c>
      <c r="E673" s="28" t="s">
        <v>579</v>
      </c>
      <c r="F673" s="28" t="s">
        <v>580</v>
      </c>
      <c r="G673" s="28" t="s">
        <v>5</v>
      </c>
      <c r="H673" s="28" t="s">
        <v>623</v>
      </c>
      <c r="I673" s="28" t="b" cm="1">
        <f t="array" ref="I673">SUMPRODUCT(--(D673=Assumptions!$A$4:$A$12))&gt;0</f>
        <v>1</v>
      </c>
    </row>
    <row r="674" spans="1:9" x14ac:dyDescent="0.2">
      <c r="A674" s="28" t="s">
        <v>572</v>
      </c>
      <c r="B674" s="28" t="s">
        <v>1157</v>
      </c>
      <c r="C674" s="28" t="s">
        <v>2514</v>
      </c>
      <c r="D674" s="28" t="s">
        <v>627</v>
      </c>
      <c r="E674" s="28" t="s">
        <v>361</v>
      </c>
      <c r="F674" s="28" t="s">
        <v>362</v>
      </c>
      <c r="G674" s="28" t="s">
        <v>617</v>
      </c>
      <c r="H674" s="28" t="s">
        <v>623</v>
      </c>
      <c r="I674" s="28" t="b" cm="1">
        <f t="array" ref="I674">SUMPRODUCT(--(D674=Assumptions!$A$4:$A$12))&gt;0</f>
        <v>1</v>
      </c>
    </row>
    <row r="675" spans="1:9" x14ac:dyDescent="0.2">
      <c r="A675" s="28" t="s">
        <v>572</v>
      </c>
      <c r="B675" s="28" t="s">
        <v>3359</v>
      </c>
      <c r="C675" s="28" t="s">
        <v>2190</v>
      </c>
      <c r="D675" s="28" t="s">
        <v>1356</v>
      </c>
      <c r="E675" s="28" t="s">
        <v>3360</v>
      </c>
      <c r="F675" s="28" t="s">
        <v>3361</v>
      </c>
      <c r="G675" s="28" t="s">
        <v>5</v>
      </c>
      <c r="H675" s="28" t="s">
        <v>623</v>
      </c>
      <c r="I675" s="28" t="b" cm="1">
        <f t="array" ref="I675">SUMPRODUCT(--(D675=Assumptions!$A$4:$A$12))&gt;0</f>
        <v>0</v>
      </c>
    </row>
    <row r="676" spans="1:9" x14ac:dyDescent="0.2">
      <c r="A676" s="28" t="s">
        <v>572</v>
      </c>
      <c r="B676" s="28" t="s">
        <v>929</v>
      </c>
      <c r="C676" s="28" t="s">
        <v>2564</v>
      </c>
      <c r="D676" s="28" t="s">
        <v>627</v>
      </c>
      <c r="E676" s="28" t="s">
        <v>1158</v>
      </c>
      <c r="F676" s="28" t="s">
        <v>1159</v>
      </c>
      <c r="G676" s="28" t="s">
        <v>5</v>
      </c>
      <c r="H676" s="28" t="s">
        <v>623</v>
      </c>
      <c r="I676" s="28" t="b" cm="1">
        <f t="array" ref="I676">SUMPRODUCT(--(D676=Assumptions!$A$4:$A$12))&gt;0</f>
        <v>1</v>
      </c>
    </row>
    <row r="677" spans="1:9" x14ac:dyDescent="0.2">
      <c r="A677" s="28" t="s">
        <v>572</v>
      </c>
      <c r="B677" s="28" t="s">
        <v>935</v>
      </c>
      <c r="C677" s="28" t="s">
        <v>3362</v>
      </c>
      <c r="D677" s="28" t="s">
        <v>627</v>
      </c>
      <c r="E677" s="28" t="s">
        <v>579</v>
      </c>
      <c r="F677" s="28" t="s">
        <v>580</v>
      </c>
      <c r="G677" s="28" t="s">
        <v>5</v>
      </c>
      <c r="H677" s="28" t="s">
        <v>623</v>
      </c>
      <c r="I677" s="28" t="b" cm="1">
        <f t="array" ref="I677">SUMPRODUCT(--(D677=Assumptions!$A$4:$A$12))&gt;0</f>
        <v>1</v>
      </c>
    </row>
    <row r="678" spans="1:9" x14ac:dyDescent="0.2">
      <c r="A678" s="28" t="s">
        <v>572</v>
      </c>
      <c r="B678" s="28" t="s">
        <v>1160</v>
      </c>
      <c r="C678" s="28" t="s">
        <v>3362</v>
      </c>
      <c r="D678" s="28" t="s">
        <v>627</v>
      </c>
      <c r="E678" s="28" t="s">
        <v>579</v>
      </c>
      <c r="F678" s="28" t="s">
        <v>580</v>
      </c>
      <c r="G678" s="28" t="s">
        <v>5</v>
      </c>
      <c r="H678" s="28" t="s">
        <v>623</v>
      </c>
      <c r="I678" s="28" t="b" cm="1">
        <f t="array" ref="I678">SUMPRODUCT(--(D678=Assumptions!$A$4:$A$12))&gt;0</f>
        <v>1</v>
      </c>
    </row>
    <row r="679" spans="1:9" x14ac:dyDescent="0.2">
      <c r="A679" s="28" t="s">
        <v>572</v>
      </c>
      <c r="B679" s="28" t="s">
        <v>1161</v>
      </c>
      <c r="C679" s="28" t="s">
        <v>3363</v>
      </c>
      <c r="D679" s="28" t="s">
        <v>627</v>
      </c>
      <c r="E679" s="28" t="s">
        <v>1162</v>
      </c>
      <c r="F679" s="28" t="s">
        <v>1163</v>
      </c>
      <c r="G679" s="28" t="s">
        <v>5</v>
      </c>
      <c r="H679" s="28" t="s">
        <v>623</v>
      </c>
      <c r="I679" s="28" t="b" cm="1">
        <f t="array" ref="I679">SUMPRODUCT(--(D679=Assumptions!$A$4:$A$12))&gt;0</f>
        <v>1</v>
      </c>
    </row>
    <row r="680" spans="1:9" x14ac:dyDescent="0.2">
      <c r="A680" s="28" t="s">
        <v>572</v>
      </c>
      <c r="B680" s="28" t="s">
        <v>1161</v>
      </c>
      <c r="C680" s="28" t="s">
        <v>3363</v>
      </c>
      <c r="D680" s="28" t="s">
        <v>627</v>
      </c>
      <c r="E680" s="28" t="s">
        <v>944</v>
      </c>
      <c r="F680" s="28" t="s">
        <v>945</v>
      </c>
      <c r="G680" s="28" t="s">
        <v>617</v>
      </c>
      <c r="H680" s="28" t="s">
        <v>623</v>
      </c>
      <c r="I680" s="28" t="b" cm="1">
        <f t="array" ref="I680">SUMPRODUCT(--(D680=Assumptions!$A$4:$A$12))&gt;0</f>
        <v>1</v>
      </c>
    </row>
    <row r="681" spans="1:9" x14ac:dyDescent="0.2">
      <c r="A681" s="28" t="s">
        <v>572</v>
      </c>
      <c r="B681" s="28" t="s">
        <v>592</v>
      </c>
      <c r="C681" s="28" t="s">
        <v>3421</v>
      </c>
      <c r="D681" s="28" t="s">
        <v>627</v>
      </c>
      <c r="E681" s="28" t="s">
        <v>270</v>
      </c>
      <c r="F681" s="28" t="s">
        <v>271</v>
      </c>
      <c r="G681" s="28" t="s">
        <v>2877</v>
      </c>
      <c r="H681" s="28" t="s">
        <v>623</v>
      </c>
      <c r="I681" s="28" t="b" cm="1">
        <f t="array" ref="I681">SUMPRODUCT(--(D681=Assumptions!$A$4:$A$12))&gt;0</f>
        <v>1</v>
      </c>
    </row>
    <row r="682" spans="1:9" x14ac:dyDescent="0.2">
      <c r="A682" s="28" t="s">
        <v>572</v>
      </c>
      <c r="B682" s="28" t="s">
        <v>592</v>
      </c>
      <c r="C682" s="28" t="s">
        <v>3421</v>
      </c>
      <c r="D682" s="28" t="s">
        <v>627</v>
      </c>
      <c r="E682" s="28" t="s">
        <v>1164</v>
      </c>
      <c r="F682" s="28" t="s">
        <v>184</v>
      </c>
      <c r="G682" s="28" t="s">
        <v>617</v>
      </c>
      <c r="H682" s="28" t="s">
        <v>623</v>
      </c>
      <c r="I682" s="28" t="b" cm="1">
        <f t="array" ref="I682">SUMPRODUCT(--(D682=Assumptions!$A$4:$A$12))&gt;0</f>
        <v>1</v>
      </c>
    </row>
    <row r="683" spans="1:9" x14ac:dyDescent="0.2">
      <c r="A683" s="28" t="s">
        <v>572</v>
      </c>
      <c r="B683" s="28" t="s">
        <v>1165</v>
      </c>
      <c r="C683" s="28" t="s">
        <v>2314</v>
      </c>
      <c r="D683" s="28" t="s">
        <v>627</v>
      </c>
      <c r="E683" s="28" t="s">
        <v>1166</v>
      </c>
      <c r="F683" s="28" t="s">
        <v>1167</v>
      </c>
      <c r="G683" s="28" t="s">
        <v>5</v>
      </c>
      <c r="H683" s="28" t="s">
        <v>623</v>
      </c>
      <c r="I683" s="28" t="b" cm="1">
        <f t="array" ref="I683">SUMPRODUCT(--(D683=Assumptions!$A$4:$A$12))&gt;0</f>
        <v>1</v>
      </c>
    </row>
    <row r="684" spans="1:9" x14ac:dyDescent="0.2">
      <c r="A684" s="28" t="s">
        <v>572</v>
      </c>
      <c r="B684" s="28" t="s">
        <v>920</v>
      </c>
      <c r="C684" s="28" t="s">
        <v>2562</v>
      </c>
      <c r="D684" s="28" t="s">
        <v>627</v>
      </c>
      <c r="E684" s="28" t="s">
        <v>1168</v>
      </c>
      <c r="F684" s="28" t="s">
        <v>580</v>
      </c>
      <c r="G684" s="28" t="s">
        <v>5</v>
      </c>
      <c r="H684" s="28" t="s">
        <v>623</v>
      </c>
      <c r="I684" s="28" t="b" cm="1">
        <f t="array" ref="I684">SUMPRODUCT(--(D684=Assumptions!$A$4:$A$12))&gt;0</f>
        <v>1</v>
      </c>
    </row>
    <row r="685" spans="1:9" x14ac:dyDescent="0.2">
      <c r="A685" s="28" t="s">
        <v>572</v>
      </c>
      <c r="B685" s="28" t="s">
        <v>1169</v>
      </c>
      <c r="C685" s="28" t="s">
        <v>2843</v>
      </c>
      <c r="D685" s="28" t="s">
        <v>627</v>
      </c>
      <c r="E685" s="28" t="s">
        <v>579</v>
      </c>
      <c r="F685" s="28" t="s">
        <v>580</v>
      </c>
      <c r="G685" s="28" t="s">
        <v>617</v>
      </c>
      <c r="H685" s="28" t="s">
        <v>623</v>
      </c>
      <c r="I685" s="28" t="b" cm="1">
        <f t="array" ref="I685">SUMPRODUCT(--(D685=Assumptions!$A$4:$A$12))&gt;0</f>
        <v>1</v>
      </c>
    </row>
    <row r="686" spans="1:9" x14ac:dyDescent="0.2">
      <c r="A686" s="28" t="s">
        <v>572</v>
      </c>
      <c r="B686" s="28" t="s">
        <v>1169</v>
      </c>
      <c r="C686" s="28" t="s">
        <v>2843</v>
      </c>
      <c r="D686" s="28" t="s">
        <v>627</v>
      </c>
      <c r="E686" s="28" t="s">
        <v>386</v>
      </c>
      <c r="F686" s="28" t="s">
        <v>387</v>
      </c>
      <c r="G686" s="28" t="s">
        <v>5</v>
      </c>
      <c r="H686" s="28" t="s">
        <v>623</v>
      </c>
      <c r="I686" s="28" t="b" cm="1">
        <f t="array" ref="I686">SUMPRODUCT(--(D686=Assumptions!$A$4:$A$12))&gt;0</f>
        <v>1</v>
      </c>
    </row>
    <row r="687" spans="1:9" x14ac:dyDescent="0.2">
      <c r="A687" s="28" t="s">
        <v>572</v>
      </c>
      <c r="B687" s="28" t="s">
        <v>1169</v>
      </c>
      <c r="C687" s="28" t="s">
        <v>2843</v>
      </c>
      <c r="D687" s="28" t="s">
        <v>627</v>
      </c>
      <c r="E687" s="28" t="s">
        <v>1070</v>
      </c>
      <c r="F687" s="28" t="s">
        <v>1071</v>
      </c>
      <c r="G687" s="28" t="s">
        <v>15</v>
      </c>
      <c r="H687" s="28" t="s">
        <v>647</v>
      </c>
      <c r="I687" s="28" t="b" cm="1">
        <f t="array" ref="I687">SUMPRODUCT(--(D687=Assumptions!$A$4:$A$12))&gt;0</f>
        <v>1</v>
      </c>
    </row>
    <row r="688" spans="1:9" x14ac:dyDescent="0.2">
      <c r="A688" s="28" t="s">
        <v>572</v>
      </c>
      <c r="B688" s="28" t="s">
        <v>930</v>
      </c>
      <c r="C688" s="28" t="s">
        <v>2527</v>
      </c>
      <c r="D688" s="28" t="s">
        <v>627</v>
      </c>
      <c r="E688" s="28" t="s">
        <v>427</v>
      </c>
      <c r="F688" s="28" t="s">
        <v>428</v>
      </c>
      <c r="G688" s="28" t="s">
        <v>5</v>
      </c>
      <c r="H688" s="28" t="s">
        <v>623</v>
      </c>
      <c r="I688" s="28" t="b" cm="1">
        <f t="array" ref="I688">SUMPRODUCT(--(D688=Assumptions!$A$4:$A$12))&gt;0</f>
        <v>1</v>
      </c>
    </row>
    <row r="689" spans="1:9" x14ac:dyDescent="0.2">
      <c r="A689" s="28" t="s">
        <v>614</v>
      </c>
      <c r="B689" s="28" t="s">
        <v>1170</v>
      </c>
      <c r="C689" s="28" t="s">
        <v>572</v>
      </c>
      <c r="D689" s="28" t="s">
        <v>627</v>
      </c>
      <c r="E689" s="28" t="s">
        <v>361</v>
      </c>
      <c r="F689" s="28" t="s">
        <v>362</v>
      </c>
      <c r="G689" s="28" t="s">
        <v>622</v>
      </c>
      <c r="H689" s="28" t="s">
        <v>623</v>
      </c>
      <c r="I689" s="28" t="b" cm="1">
        <f t="array" ref="I689">SUMPRODUCT(--(D689=Assumptions!$A$4:$A$12))&gt;0</f>
        <v>1</v>
      </c>
    </row>
    <row r="690" spans="1:9" x14ac:dyDescent="0.2">
      <c r="A690" s="28" t="s">
        <v>614</v>
      </c>
      <c r="B690" s="28" t="s">
        <v>1170</v>
      </c>
      <c r="C690" s="28" t="s">
        <v>572</v>
      </c>
      <c r="D690" s="28" t="s">
        <v>2269</v>
      </c>
      <c r="E690" s="28" t="s">
        <v>361</v>
      </c>
      <c r="F690" s="28" t="s">
        <v>362</v>
      </c>
      <c r="G690" s="28" t="s">
        <v>622</v>
      </c>
      <c r="H690" s="28" t="s">
        <v>623</v>
      </c>
      <c r="I690" s="28" t="b" cm="1">
        <f t="array" ref="I690">SUMPRODUCT(--(D690=Assumptions!$A$4:$A$12))&gt;0</f>
        <v>0</v>
      </c>
    </row>
    <row r="691" spans="1:9" x14ac:dyDescent="0.2">
      <c r="A691" s="28" t="s">
        <v>298</v>
      </c>
      <c r="B691" s="28" t="s">
        <v>3364</v>
      </c>
      <c r="C691" s="28" t="s">
        <v>572</v>
      </c>
      <c r="D691" s="28" t="s">
        <v>2269</v>
      </c>
      <c r="E691" s="28" t="s">
        <v>361</v>
      </c>
      <c r="F691" s="28" t="s">
        <v>362</v>
      </c>
      <c r="G691" s="28" t="s">
        <v>622</v>
      </c>
      <c r="H691" s="28" t="s">
        <v>623</v>
      </c>
      <c r="I691" s="28" t="b" cm="1">
        <f t="array" ref="I691">SUMPRODUCT(--(D691=Assumptions!$A$4:$A$12))&gt;0</f>
        <v>0</v>
      </c>
    </row>
    <row r="692" spans="1:9" x14ac:dyDescent="0.2">
      <c r="A692" s="28" t="s">
        <v>3365</v>
      </c>
      <c r="B692" s="28" t="s">
        <v>3366</v>
      </c>
      <c r="C692" s="28" t="s">
        <v>572</v>
      </c>
      <c r="D692" s="28" t="s">
        <v>2175</v>
      </c>
      <c r="E692" s="28" t="s">
        <v>3367</v>
      </c>
      <c r="F692" s="28" t="s">
        <v>3368</v>
      </c>
      <c r="G692" s="28" t="s">
        <v>622</v>
      </c>
      <c r="H692" s="28" t="s">
        <v>623</v>
      </c>
      <c r="I692" s="28" t="b" cm="1">
        <f t="array" ref="I692">SUMPRODUCT(--(D692=Assumptions!$A$4:$A$12))&gt;0</f>
        <v>0</v>
      </c>
    </row>
    <row r="693" spans="1:9" x14ac:dyDescent="0.2">
      <c r="A693" s="28" t="s">
        <v>3365</v>
      </c>
      <c r="B693" s="28" t="s">
        <v>3366</v>
      </c>
      <c r="C693" s="28" t="s">
        <v>572</v>
      </c>
      <c r="D693" s="28" t="s">
        <v>2175</v>
      </c>
      <c r="E693" s="28" t="s">
        <v>708</v>
      </c>
      <c r="F693" s="28" t="s">
        <v>148</v>
      </c>
      <c r="G693" s="28" t="s">
        <v>622</v>
      </c>
      <c r="H693" s="28" t="s">
        <v>647</v>
      </c>
      <c r="I693" s="28" t="b" cm="1">
        <f t="array" ref="I693">SUMPRODUCT(--(D693=Assumptions!$A$4:$A$12))&gt;0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A3A0-3A4B-8449-9663-E394F8CA2663}">
  <sheetPr>
    <tabColor theme="8" tint="0.79998168889431442"/>
  </sheetPr>
  <dimension ref="A1:I739"/>
  <sheetViews>
    <sheetView zoomScale="131" zoomScaleNormal="131" workbookViewId="0">
      <selection activeCell="B286" sqref="B286"/>
    </sheetView>
  </sheetViews>
  <sheetFormatPr baseColWidth="10" defaultRowHeight="16" x14ac:dyDescent="0.2"/>
  <cols>
    <col min="1" max="1" width="18.6640625" customWidth="1"/>
    <col min="2" max="2" width="23.6640625" customWidth="1"/>
    <col min="3" max="3" width="15.33203125" customWidth="1"/>
    <col min="4" max="4" width="19.33203125" customWidth="1"/>
    <col min="5" max="5" width="16.5" customWidth="1"/>
    <col min="6" max="6" width="19.6640625" customWidth="1"/>
    <col min="7" max="7" width="20.33203125" customWidth="1"/>
  </cols>
  <sheetData>
    <row r="1" spans="1:9" x14ac:dyDescent="0.2">
      <c r="A1" s="1" t="s">
        <v>617</v>
      </c>
      <c r="B1" s="1" t="s">
        <v>15</v>
      </c>
      <c r="C1" s="1" t="s">
        <v>622</v>
      </c>
      <c r="D1" s="1" t="s">
        <v>618</v>
      </c>
      <c r="E1" s="1" t="s">
        <v>603</v>
      </c>
      <c r="F1" s="1" t="s">
        <v>619</v>
      </c>
      <c r="G1" s="1" t="s">
        <v>605</v>
      </c>
      <c r="H1" s="1" t="s">
        <v>606</v>
      </c>
      <c r="I1" s="1" t="s">
        <v>2123</v>
      </c>
    </row>
    <row r="2" spans="1:9" x14ac:dyDescent="0.2">
      <c r="A2" t="s">
        <v>4</v>
      </c>
      <c r="B2" t="s">
        <v>2127</v>
      </c>
      <c r="C2" t="s">
        <v>4</v>
      </c>
      <c r="D2" t="s">
        <v>1356</v>
      </c>
      <c r="E2" t="s">
        <v>1454</v>
      </c>
      <c r="F2" t="s">
        <v>1455</v>
      </c>
      <c r="G2" t="s">
        <v>15</v>
      </c>
      <c r="H2" t="s">
        <v>623</v>
      </c>
      <c r="I2" t="b" cm="1">
        <f t="array" ref="I2">SUMPRODUCT(--(D2=Assumptions!$A$4:$A$12))&gt;0</f>
        <v>0</v>
      </c>
    </row>
    <row r="3" spans="1:9" x14ac:dyDescent="0.2">
      <c r="A3" t="s">
        <v>4</v>
      </c>
      <c r="B3" t="s">
        <v>2128</v>
      </c>
      <c r="C3" t="s">
        <v>4</v>
      </c>
      <c r="D3" t="s">
        <v>1356</v>
      </c>
      <c r="E3" t="s">
        <v>36</v>
      </c>
      <c r="F3" t="s">
        <v>37</v>
      </c>
      <c r="G3" t="s">
        <v>15</v>
      </c>
      <c r="H3" t="s">
        <v>623</v>
      </c>
      <c r="I3" t="b" cm="1">
        <f t="array" ref="I3">SUMPRODUCT(--(D3=Assumptions!$A$4:$A$12))&gt;0</f>
        <v>0</v>
      </c>
    </row>
    <row r="4" spans="1:9" x14ac:dyDescent="0.2">
      <c r="A4" t="s">
        <v>4</v>
      </c>
      <c r="B4" t="s">
        <v>2129</v>
      </c>
      <c r="C4" t="s">
        <v>4</v>
      </c>
      <c r="D4" t="s">
        <v>1356</v>
      </c>
      <c r="E4" t="s">
        <v>624</v>
      </c>
      <c r="F4" t="s">
        <v>625</v>
      </c>
      <c r="G4" t="s">
        <v>15</v>
      </c>
      <c r="H4" t="s">
        <v>623</v>
      </c>
      <c r="I4" t="b" cm="1">
        <f t="array" ref="I4">SUMPRODUCT(--(D4=Assumptions!$A$4:$A$12))&gt;0</f>
        <v>0</v>
      </c>
    </row>
    <row r="5" spans="1:9" x14ac:dyDescent="0.2">
      <c r="A5" t="s">
        <v>4</v>
      </c>
      <c r="B5" t="s">
        <v>1408</v>
      </c>
      <c r="C5" t="s">
        <v>4</v>
      </c>
      <c r="D5" t="s">
        <v>1356</v>
      </c>
      <c r="E5" t="s">
        <v>1365</v>
      </c>
      <c r="F5" t="s">
        <v>1366</v>
      </c>
      <c r="G5" t="s">
        <v>5</v>
      </c>
      <c r="H5" t="s">
        <v>623</v>
      </c>
      <c r="I5" t="b" cm="1">
        <f t="array" ref="I5">SUMPRODUCT(--(D5=Assumptions!$A$4:$A$12))&gt;0</f>
        <v>0</v>
      </c>
    </row>
    <row r="6" spans="1:9" x14ac:dyDescent="0.2">
      <c r="A6" t="s">
        <v>4</v>
      </c>
      <c r="B6" t="s">
        <v>626</v>
      </c>
      <c r="C6" t="s">
        <v>2130</v>
      </c>
      <c r="D6" t="s">
        <v>627</v>
      </c>
      <c r="E6" t="s">
        <v>628</v>
      </c>
      <c r="F6" t="s">
        <v>629</v>
      </c>
      <c r="G6" t="s">
        <v>5</v>
      </c>
      <c r="H6" t="s">
        <v>623</v>
      </c>
      <c r="I6" t="b" cm="1">
        <f t="array" ref="I6">SUMPRODUCT(--(D6=Assumptions!$A$4:$A$12))&gt;0</f>
        <v>1</v>
      </c>
    </row>
    <row r="7" spans="1:9" x14ac:dyDescent="0.2">
      <c r="A7" t="s">
        <v>4</v>
      </c>
      <c r="B7" t="s">
        <v>2131</v>
      </c>
      <c r="C7" t="s">
        <v>4</v>
      </c>
      <c r="D7" t="s">
        <v>1356</v>
      </c>
      <c r="E7" t="s">
        <v>13</v>
      </c>
      <c r="F7" t="s">
        <v>14</v>
      </c>
      <c r="G7" t="s">
        <v>15</v>
      </c>
      <c r="H7" t="s">
        <v>623</v>
      </c>
      <c r="I7" t="b" cm="1">
        <f t="array" ref="I7">SUMPRODUCT(--(D7=Assumptions!$A$4:$A$12))&gt;0</f>
        <v>0</v>
      </c>
    </row>
    <row r="8" spans="1:9" x14ac:dyDescent="0.2">
      <c r="A8" t="s">
        <v>4</v>
      </c>
      <c r="B8" t="s">
        <v>2132</v>
      </c>
      <c r="C8" t="s">
        <v>4</v>
      </c>
      <c r="D8" t="s">
        <v>1356</v>
      </c>
      <c r="E8" t="s">
        <v>1374</v>
      </c>
      <c r="F8" t="s">
        <v>1375</v>
      </c>
      <c r="G8" t="s">
        <v>15</v>
      </c>
      <c r="H8" t="s">
        <v>623</v>
      </c>
      <c r="I8" t="b" cm="1">
        <f t="array" ref="I8">SUMPRODUCT(--(D8=Assumptions!$A$4:$A$12))&gt;0</f>
        <v>0</v>
      </c>
    </row>
    <row r="9" spans="1:9" x14ac:dyDescent="0.2">
      <c r="A9" t="s">
        <v>4</v>
      </c>
      <c r="B9" t="s">
        <v>2133</v>
      </c>
      <c r="C9" t="s">
        <v>4</v>
      </c>
      <c r="D9" t="s">
        <v>1356</v>
      </c>
      <c r="E9" t="s">
        <v>1607</v>
      </c>
      <c r="F9" t="s">
        <v>1608</v>
      </c>
      <c r="G9" t="s">
        <v>15</v>
      </c>
      <c r="H9" t="s">
        <v>623</v>
      </c>
      <c r="I9" t="b" cm="1">
        <f t="array" ref="I9">SUMPRODUCT(--(D9=Assumptions!$A$4:$A$12))&gt;0</f>
        <v>0</v>
      </c>
    </row>
    <row r="10" spans="1:9" x14ac:dyDescent="0.2">
      <c r="A10" t="s">
        <v>4</v>
      </c>
      <c r="B10" t="s">
        <v>2134</v>
      </c>
      <c r="C10" t="s">
        <v>4</v>
      </c>
      <c r="D10" t="s">
        <v>1356</v>
      </c>
      <c r="E10" t="s">
        <v>2057</v>
      </c>
      <c r="F10" t="s">
        <v>1789</v>
      </c>
      <c r="G10" t="s">
        <v>15</v>
      </c>
      <c r="H10" t="s">
        <v>623</v>
      </c>
      <c r="I10" t="b" cm="1">
        <f t="array" ref="I10">SUMPRODUCT(--(D10=Assumptions!$A$4:$A$12))&gt;0</f>
        <v>0</v>
      </c>
    </row>
    <row r="11" spans="1:9" x14ac:dyDescent="0.2">
      <c r="A11" t="s">
        <v>4</v>
      </c>
      <c r="B11" t="s">
        <v>2135</v>
      </c>
      <c r="C11" t="s">
        <v>4</v>
      </c>
      <c r="D11" t="s">
        <v>1356</v>
      </c>
      <c r="E11" t="s">
        <v>2057</v>
      </c>
      <c r="F11" t="s">
        <v>1789</v>
      </c>
      <c r="G11" t="s">
        <v>15</v>
      </c>
      <c r="H11" t="s">
        <v>623</v>
      </c>
      <c r="I11" t="b" cm="1">
        <f t="array" ref="I11">SUMPRODUCT(--(D11=Assumptions!$A$4:$A$12))&gt;0</f>
        <v>0</v>
      </c>
    </row>
    <row r="12" spans="1:9" x14ac:dyDescent="0.2">
      <c r="A12" t="s">
        <v>4</v>
      </c>
      <c r="B12" t="s">
        <v>2136</v>
      </c>
      <c r="C12" t="s">
        <v>4</v>
      </c>
      <c r="D12" t="s">
        <v>1356</v>
      </c>
      <c r="E12" t="s">
        <v>2137</v>
      </c>
      <c r="F12" t="s">
        <v>2138</v>
      </c>
      <c r="G12" t="s">
        <v>15</v>
      </c>
      <c r="H12" t="s">
        <v>623</v>
      </c>
      <c r="I12" t="b" cm="1">
        <f t="array" ref="I12">SUMPRODUCT(--(D12=Assumptions!$A$4:$A$12))&gt;0</f>
        <v>0</v>
      </c>
    </row>
    <row r="13" spans="1:9" x14ac:dyDescent="0.2">
      <c r="A13" t="s">
        <v>4</v>
      </c>
      <c r="B13" t="s">
        <v>1402</v>
      </c>
      <c r="C13" t="s">
        <v>4</v>
      </c>
      <c r="D13" t="s">
        <v>1356</v>
      </c>
      <c r="E13" t="s">
        <v>2139</v>
      </c>
      <c r="F13" t="s">
        <v>2140</v>
      </c>
      <c r="G13" t="s">
        <v>15</v>
      </c>
      <c r="H13" t="s">
        <v>623</v>
      </c>
      <c r="I13" t="b" cm="1">
        <f t="array" ref="I13">SUMPRODUCT(--(D13=Assumptions!$A$4:$A$12))&gt;0</f>
        <v>0</v>
      </c>
    </row>
    <row r="14" spans="1:9" x14ac:dyDescent="0.2">
      <c r="A14" t="s">
        <v>4</v>
      </c>
      <c r="B14" t="s">
        <v>630</v>
      </c>
      <c r="C14" t="s">
        <v>4</v>
      </c>
      <c r="D14" t="s">
        <v>1193</v>
      </c>
      <c r="E14" t="s">
        <v>631</v>
      </c>
      <c r="F14" t="s">
        <v>632</v>
      </c>
      <c r="G14" t="s">
        <v>5</v>
      </c>
      <c r="H14" t="s">
        <v>623</v>
      </c>
      <c r="I14" t="b" cm="1">
        <f t="array" ref="I14">SUMPRODUCT(--(D14=Assumptions!$A$4:$A$12))&gt;0</f>
        <v>1</v>
      </c>
    </row>
    <row r="15" spans="1:9" x14ac:dyDescent="0.2">
      <c r="A15" t="s">
        <v>4</v>
      </c>
      <c r="B15" t="s">
        <v>633</v>
      </c>
      <c r="C15" t="s">
        <v>3372</v>
      </c>
      <c r="D15" t="s">
        <v>627</v>
      </c>
      <c r="E15" t="s">
        <v>634</v>
      </c>
      <c r="F15" t="s">
        <v>635</v>
      </c>
      <c r="G15" t="s">
        <v>5</v>
      </c>
      <c r="H15" t="s">
        <v>623</v>
      </c>
      <c r="I15" t="b" cm="1">
        <f t="array" ref="I15">SUMPRODUCT(--(D15=Assumptions!$A$4:$A$12))&gt;0</f>
        <v>1</v>
      </c>
    </row>
    <row r="16" spans="1:9" x14ac:dyDescent="0.2">
      <c r="A16" t="s">
        <v>4</v>
      </c>
      <c r="B16" t="s">
        <v>1393</v>
      </c>
      <c r="C16" t="s">
        <v>2141</v>
      </c>
      <c r="D16" t="s">
        <v>1356</v>
      </c>
      <c r="E16" t="s">
        <v>31</v>
      </c>
      <c r="F16" t="s">
        <v>32</v>
      </c>
      <c r="G16" t="s">
        <v>5</v>
      </c>
      <c r="H16" t="s">
        <v>623</v>
      </c>
      <c r="I16" t="b" cm="1">
        <f t="array" ref="I16">SUMPRODUCT(--(D16=Assumptions!$A$4:$A$12))&gt;0</f>
        <v>0</v>
      </c>
    </row>
    <row r="17" spans="1:9" x14ac:dyDescent="0.2">
      <c r="A17" t="s">
        <v>4</v>
      </c>
      <c r="B17" t="s">
        <v>636</v>
      </c>
      <c r="C17" t="s">
        <v>2142</v>
      </c>
      <c r="D17" t="s">
        <v>627</v>
      </c>
      <c r="E17" t="s">
        <v>637</v>
      </c>
      <c r="F17" t="s">
        <v>638</v>
      </c>
      <c r="G17" t="s">
        <v>5</v>
      </c>
      <c r="H17" t="s">
        <v>623</v>
      </c>
      <c r="I17" t="b" cm="1">
        <f t="array" ref="I17">SUMPRODUCT(--(D17=Assumptions!$A$4:$A$12))&gt;0</f>
        <v>1</v>
      </c>
    </row>
    <row r="18" spans="1:9" x14ac:dyDescent="0.2">
      <c r="A18" t="s">
        <v>4</v>
      </c>
      <c r="B18" t="s">
        <v>1405</v>
      </c>
      <c r="C18" t="s">
        <v>4</v>
      </c>
      <c r="D18" t="s">
        <v>1356</v>
      </c>
      <c r="E18" t="s">
        <v>1406</v>
      </c>
      <c r="F18" t="s">
        <v>1407</v>
      </c>
      <c r="G18" t="s">
        <v>5</v>
      </c>
      <c r="H18" t="s">
        <v>623</v>
      </c>
      <c r="I18" t="b" cm="1">
        <f t="array" ref="I18">SUMPRODUCT(--(D18=Assumptions!$A$4:$A$12))&gt;0</f>
        <v>0</v>
      </c>
    </row>
    <row r="19" spans="1:9" x14ac:dyDescent="0.2">
      <c r="A19" t="s">
        <v>4</v>
      </c>
      <c r="B19" t="s">
        <v>639</v>
      </c>
      <c r="C19" t="s">
        <v>2143</v>
      </c>
      <c r="D19" t="s">
        <v>640</v>
      </c>
      <c r="E19" t="s">
        <v>641</v>
      </c>
      <c r="F19" t="s">
        <v>642</v>
      </c>
      <c r="G19" t="s">
        <v>5</v>
      </c>
      <c r="H19" t="s">
        <v>623</v>
      </c>
      <c r="I19" t="b" cm="1">
        <f t="array" ref="I19">SUMPRODUCT(--(D19=Assumptions!$A$4:$A$12))&gt;0</f>
        <v>1</v>
      </c>
    </row>
    <row r="20" spans="1:9" x14ac:dyDescent="0.2">
      <c r="A20" t="s">
        <v>4</v>
      </c>
      <c r="B20" t="s">
        <v>2144</v>
      </c>
      <c r="C20" t="s">
        <v>4</v>
      </c>
      <c r="D20" t="s">
        <v>1356</v>
      </c>
      <c r="E20" t="s">
        <v>2145</v>
      </c>
      <c r="F20" t="s">
        <v>2146</v>
      </c>
      <c r="G20" t="s">
        <v>5</v>
      </c>
      <c r="H20" t="s">
        <v>623</v>
      </c>
      <c r="I20" t="b" cm="1">
        <f t="array" ref="I20">SUMPRODUCT(--(D20=Assumptions!$A$4:$A$12))&gt;0</f>
        <v>0</v>
      </c>
    </row>
    <row r="21" spans="1:9" x14ac:dyDescent="0.2">
      <c r="A21" t="s">
        <v>4</v>
      </c>
      <c r="B21" t="s">
        <v>643</v>
      </c>
      <c r="C21" t="s">
        <v>4</v>
      </c>
      <c r="D21" t="s">
        <v>1356</v>
      </c>
      <c r="E21" t="s">
        <v>1514</v>
      </c>
      <c r="F21" t="s">
        <v>42</v>
      </c>
      <c r="G21" t="s">
        <v>15</v>
      </c>
      <c r="H21" t="s">
        <v>623</v>
      </c>
      <c r="I21" t="b" cm="1">
        <f t="array" ref="I21">SUMPRODUCT(--(D21=Assumptions!$A$4:$A$12))&gt;0</f>
        <v>0</v>
      </c>
    </row>
    <row r="22" spans="1:9" x14ac:dyDescent="0.2">
      <c r="A22" t="s">
        <v>4</v>
      </c>
      <c r="B22" t="s">
        <v>643</v>
      </c>
      <c r="C22" t="s">
        <v>4</v>
      </c>
      <c r="D22" t="s">
        <v>1356</v>
      </c>
      <c r="E22" t="s">
        <v>644</v>
      </c>
      <c r="F22" t="s">
        <v>645</v>
      </c>
      <c r="G22" t="s">
        <v>617</v>
      </c>
      <c r="H22" t="s">
        <v>623</v>
      </c>
      <c r="I22" t="b" cm="1">
        <f t="array" ref="I22">SUMPRODUCT(--(D22=Assumptions!$A$4:$A$12))&gt;0</f>
        <v>0</v>
      </c>
    </row>
    <row r="23" spans="1:9" x14ac:dyDescent="0.2">
      <c r="A23" t="s">
        <v>4</v>
      </c>
      <c r="B23" t="s">
        <v>2147</v>
      </c>
      <c r="C23" t="s">
        <v>4</v>
      </c>
      <c r="D23" t="s">
        <v>1356</v>
      </c>
      <c r="E23" t="s">
        <v>2148</v>
      </c>
      <c r="F23" t="s">
        <v>2149</v>
      </c>
      <c r="G23" t="s">
        <v>5</v>
      </c>
      <c r="H23" t="s">
        <v>623</v>
      </c>
      <c r="I23" t="b" cm="1">
        <f t="array" ref="I23">SUMPRODUCT(--(D23=Assumptions!$A$4:$A$12))&gt;0</f>
        <v>0</v>
      </c>
    </row>
    <row r="24" spans="1:9" x14ac:dyDescent="0.2">
      <c r="A24" t="s">
        <v>4</v>
      </c>
      <c r="B24" t="s">
        <v>2150</v>
      </c>
      <c r="C24" t="s">
        <v>4</v>
      </c>
      <c r="D24" t="s">
        <v>1193</v>
      </c>
      <c r="E24" t="s">
        <v>10</v>
      </c>
      <c r="F24" t="s">
        <v>11</v>
      </c>
      <c r="G24" t="s">
        <v>5</v>
      </c>
      <c r="H24" t="s">
        <v>623</v>
      </c>
      <c r="I24" t="b" cm="1">
        <f t="array" ref="I24">SUMPRODUCT(--(D24=Assumptions!$A$4:$A$12))&gt;0</f>
        <v>1</v>
      </c>
    </row>
    <row r="25" spans="1:9" x14ac:dyDescent="0.2">
      <c r="A25" t="s">
        <v>4</v>
      </c>
      <c r="B25" t="s">
        <v>646</v>
      </c>
      <c r="C25" t="s">
        <v>2151</v>
      </c>
      <c r="D25" t="s">
        <v>627</v>
      </c>
      <c r="E25" t="s">
        <v>31</v>
      </c>
      <c r="F25" t="s">
        <v>32</v>
      </c>
      <c r="G25" t="s">
        <v>5</v>
      </c>
      <c r="H25" t="s">
        <v>647</v>
      </c>
      <c r="I25" t="b" cm="1">
        <f t="array" ref="I25">SUMPRODUCT(--(D25=Assumptions!$A$4:$A$12))&gt;0</f>
        <v>1</v>
      </c>
    </row>
    <row r="26" spans="1:9" x14ac:dyDescent="0.2">
      <c r="A26" t="s">
        <v>4</v>
      </c>
      <c r="B26" t="s">
        <v>646</v>
      </c>
      <c r="C26" t="s">
        <v>2151</v>
      </c>
      <c r="D26" t="s">
        <v>627</v>
      </c>
      <c r="E26" t="s">
        <v>79</v>
      </c>
      <c r="F26" t="s">
        <v>80</v>
      </c>
      <c r="G26" t="s">
        <v>5</v>
      </c>
      <c r="H26" t="s">
        <v>623</v>
      </c>
      <c r="I26" t="b" cm="1">
        <f t="array" ref="I26">SUMPRODUCT(--(D26=Assumptions!$A$4:$A$12))&gt;0</f>
        <v>1</v>
      </c>
    </row>
    <row r="27" spans="1:9" x14ac:dyDescent="0.2">
      <c r="A27" t="s">
        <v>4</v>
      </c>
      <c r="B27" t="s">
        <v>2152</v>
      </c>
      <c r="C27" t="s">
        <v>4</v>
      </c>
      <c r="D27" t="s">
        <v>1193</v>
      </c>
      <c r="E27" t="s">
        <v>2153</v>
      </c>
      <c r="F27" t="s">
        <v>2154</v>
      </c>
      <c r="G27" t="s">
        <v>5</v>
      </c>
      <c r="H27" t="s">
        <v>623</v>
      </c>
      <c r="I27" t="b" cm="1">
        <f t="array" ref="I27">SUMPRODUCT(--(D27=Assumptions!$A$4:$A$12))&gt;0</f>
        <v>1</v>
      </c>
    </row>
    <row r="28" spans="1:9" x14ac:dyDescent="0.2">
      <c r="A28" t="s">
        <v>4</v>
      </c>
      <c r="B28" t="s">
        <v>2155</v>
      </c>
      <c r="C28" t="s">
        <v>4</v>
      </c>
      <c r="D28" t="s">
        <v>1261</v>
      </c>
      <c r="E28" t="s">
        <v>1247</v>
      </c>
      <c r="F28" t="s">
        <v>1248</v>
      </c>
      <c r="G28" t="s">
        <v>15</v>
      </c>
      <c r="H28" t="s">
        <v>623</v>
      </c>
      <c r="I28" t="b" cm="1">
        <f t="array" ref="I28">SUMPRODUCT(--(D28=Assumptions!$A$4:$A$12))&gt;0</f>
        <v>0</v>
      </c>
    </row>
    <row r="29" spans="1:9" x14ac:dyDescent="0.2">
      <c r="A29" t="s">
        <v>4</v>
      </c>
      <c r="B29" t="s">
        <v>2132</v>
      </c>
      <c r="C29" t="s">
        <v>4</v>
      </c>
      <c r="D29" t="s">
        <v>1356</v>
      </c>
      <c r="E29" t="s">
        <v>1374</v>
      </c>
      <c r="F29" t="s">
        <v>1375</v>
      </c>
      <c r="G29" t="s">
        <v>5</v>
      </c>
      <c r="H29" t="s">
        <v>623</v>
      </c>
      <c r="I29" t="b" cm="1">
        <f t="array" ref="I29">SUMPRODUCT(--(D29=Assumptions!$A$4:$A$12))&gt;0</f>
        <v>0</v>
      </c>
    </row>
    <row r="30" spans="1:9" x14ac:dyDescent="0.2">
      <c r="A30" t="s">
        <v>4</v>
      </c>
      <c r="B30" t="s">
        <v>2156</v>
      </c>
      <c r="C30" t="s">
        <v>3369</v>
      </c>
      <c r="D30" t="s">
        <v>1356</v>
      </c>
      <c r="E30" t="s">
        <v>2148</v>
      </c>
      <c r="F30" t="s">
        <v>2149</v>
      </c>
      <c r="G30" t="s">
        <v>5</v>
      </c>
      <c r="H30" t="s">
        <v>623</v>
      </c>
      <c r="I30" t="b" cm="1">
        <f t="array" ref="I30">SUMPRODUCT(--(D30=Assumptions!$A$4:$A$12))&gt;0</f>
        <v>0</v>
      </c>
    </row>
    <row r="31" spans="1:9" x14ac:dyDescent="0.2">
      <c r="A31" t="s">
        <v>4</v>
      </c>
      <c r="B31" t="s">
        <v>1399</v>
      </c>
      <c r="C31" t="s">
        <v>200</v>
      </c>
      <c r="D31" t="s">
        <v>1356</v>
      </c>
      <c r="E31" t="s">
        <v>1514</v>
      </c>
      <c r="F31" t="s">
        <v>42</v>
      </c>
      <c r="G31" t="s">
        <v>5</v>
      </c>
      <c r="H31" t="s">
        <v>623</v>
      </c>
      <c r="I31" t="b" cm="1">
        <f t="array" ref="I31">SUMPRODUCT(--(D31=Assumptions!$A$4:$A$12))&gt;0</f>
        <v>0</v>
      </c>
    </row>
    <row r="32" spans="1:9" x14ac:dyDescent="0.2">
      <c r="A32" t="s">
        <v>4</v>
      </c>
      <c r="B32" t="s">
        <v>1399</v>
      </c>
      <c r="C32" t="s">
        <v>200</v>
      </c>
      <c r="D32" t="s">
        <v>1356</v>
      </c>
      <c r="E32" t="s">
        <v>644</v>
      </c>
      <c r="F32" t="s">
        <v>645</v>
      </c>
      <c r="G32" t="s">
        <v>617</v>
      </c>
      <c r="H32" t="s">
        <v>623</v>
      </c>
      <c r="I32" t="b" cm="1">
        <f t="array" ref="I32">SUMPRODUCT(--(D32=Assumptions!$A$4:$A$12))&gt;0</f>
        <v>0</v>
      </c>
    </row>
    <row r="33" spans="1:9" x14ac:dyDescent="0.2">
      <c r="A33" t="s">
        <v>4</v>
      </c>
      <c r="B33" t="s">
        <v>2157</v>
      </c>
      <c r="C33" t="s">
        <v>4</v>
      </c>
      <c r="D33" t="s">
        <v>1193</v>
      </c>
      <c r="E33" t="s">
        <v>1384</v>
      </c>
      <c r="F33" t="s">
        <v>1385</v>
      </c>
      <c r="G33" t="s">
        <v>5</v>
      </c>
      <c r="H33" t="s">
        <v>623</v>
      </c>
      <c r="I33" t="b" cm="1">
        <f t="array" ref="I33">SUMPRODUCT(--(D33=Assumptions!$A$4:$A$12))&gt;0</f>
        <v>1</v>
      </c>
    </row>
    <row r="34" spans="1:9" x14ac:dyDescent="0.2">
      <c r="A34" t="s">
        <v>4</v>
      </c>
      <c r="B34" t="s">
        <v>2157</v>
      </c>
      <c r="C34" t="s">
        <v>4</v>
      </c>
      <c r="D34" t="s">
        <v>1193</v>
      </c>
      <c r="E34" t="s">
        <v>2158</v>
      </c>
      <c r="F34" t="s">
        <v>2159</v>
      </c>
      <c r="G34" t="s">
        <v>15</v>
      </c>
      <c r="H34" t="s">
        <v>647</v>
      </c>
      <c r="I34" t="b" cm="1">
        <f t="array" ref="I34">SUMPRODUCT(--(D34=Assumptions!$A$4:$A$12))&gt;0</f>
        <v>1</v>
      </c>
    </row>
    <row r="35" spans="1:9" x14ac:dyDescent="0.2">
      <c r="A35" t="s">
        <v>4</v>
      </c>
      <c r="B35" t="s">
        <v>2160</v>
      </c>
      <c r="C35" t="s">
        <v>4</v>
      </c>
      <c r="D35" t="s">
        <v>1261</v>
      </c>
      <c r="E35" t="s">
        <v>2161</v>
      </c>
      <c r="F35" t="s">
        <v>2162</v>
      </c>
      <c r="G35" t="s">
        <v>15</v>
      </c>
      <c r="H35" t="s">
        <v>623</v>
      </c>
      <c r="I35" t="b" cm="1">
        <f t="array" ref="I35">SUMPRODUCT(--(D35=Assumptions!$A$4:$A$12))&gt;0</f>
        <v>0</v>
      </c>
    </row>
    <row r="36" spans="1:9" x14ac:dyDescent="0.2">
      <c r="A36" t="s">
        <v>4</v>
      </c>
      <c r="B36" t="s">
        <v>2163</v>
      </c>
      <c r="C36" t="s">
        <v>4</v>
      </c>
      <c r="D36" t="s">
        <v>1193</v>
      </c>
      <c r="E36" t="s">
        <v>2161</v>
      </c>
      <c r="F36" t="s">
        <v>2162</v>
      </c>
      <c r="G36" t="s">
        <v>5</v>
      </c>
      <c r="H36" t="s">
        <v>623</v>
      </c>
      <c r="I36" t="b" cm="1">
        <f t="array" ref="I36">SUMPRODUCT(--(D36=Assumptions!$A$4:$A$12))&gt;0</f>
        <v>1</v>
      </c>
    </row>
    <row r="37" spans="1:9" x14ac:dyDescent="0.2">
      <c r="A37" t="s">
        <v>4</v>
      </c>
      <c r="B37" t="s">
        <v>1405</v>
      </c>
      <c r="C37" t="s">
        <v>4</v>
      </c>
      <c r="D37" t="s">
        <v>1356</v>
      </c>
      <c r="E37" t="s">
        <v>1406</v>
      </c>
      <c r="F37" t="s">
        <v>1407</v>
      </c>
      <c r="G37" t="s">
        <v>5</v>
      </c>
      <c r="H37" t="s">
        <v>623</v>
      </c>
      <c r="I37" t="b" cm="1">
        <f t="array" ref="I37">SUMPRODUCT(--(D37=Assumptions!$A$4:$A$12))&gt;0</f>
        <v>0</v>
      </c>
    </row>
    <row r="38" spans="1:9" x14ac:dyDescent="0.2">
      <c r="A38" t="s">
        <v>4</v>
      </c>
      <c r="B38" t="s">
        <v>648</v>
      </c>
      <c r="C38" t="s">
        <v>4</v>
      </c>
      <c r="D38" t="s">
        <v>1356</v>
      </c>
      <c r="E38" t="s">
        <v>649</v>
      </c>
      <c r="F38" t="s">
        <v>650</v>
      </c>
      <c r="G38" t="s">
        <v>5</v>
      </c>
      <c r="H38" t="s">
        <v>623</v>
      </c>
      <c r="I38" t="b" cm="1">
        <f t="array" ref="I38">SUMPRODUCT(--(D38=Assumptions!$A$4:$A$12))&gt;0</f>
        <v>0</v>
      </c>
    </row>
    <row r="39" spans="1:9" x14ac:dyDescent="0.2">
      <c r="A39" t="s">
        <v>4</v>
      </c>
      <c r="B39" t="s">
        <v>648</v>
      </c>
      <c r="C39" t="s">
        <v>4</v>
      </c>
      <c r="D39" t="s">
        <v>1356</v>
      </c>
      <c r="E39" t="s">
        <v>644</v>
      </c>
      <c r="F39" t="s">
        <v>645</v>
      </c>
      <c r="G39" t="s">
        <v>617</v>
      </c>
      <c r="H39" t="s">
        <v>623</v>
      </c>
      <c r="I39" t="b" cm="1">
        <f t="array" ref="I39">SUMPRODUCT(--(D39=Assumptions!$A$4:$A$12))&gt;0</f>
        <v>0</v>
      </c>
    </row>
    <row r="40" spans="1:9" x14ac:dyDescent="0.2">
      <c r="A40" t="s">
        <v>4</v>
      </c>
      <c r="B40" t="s">
        <v>1397</v>
      </c>
      <c r="C40" t="s">
        <v>3373</v>
      </c>
      <c r="D40" t="s">
        <v>1356</v>
      </c>
      <c r="E40" t="s">
        <v>31</v>
      </c>
      <c r="F40" t="s">
        <v>32</v>
      </c>
      <c r="G40" t="s">
        <v>5</v>
      </c>
      <c r="H40" t="s">
        <v>623</v>
      </c>
      <c r="I40" t="b" cm="1">
        <f t="array" ref="I40">SUMPRODUCT(--(D40=Assumptions!$A$4:$A$12))&gt;0</f>
        <v>0</v>
      </c>
    </row>
    <row r="41" spans="1:9" x14ac:dyDescent="0.2">
      <c r="A41" t="s">
        <v>4</v>
      </c>
      <c r="B41" t="s">
        <v>651</v>
      </c>
      <c r="C41" t="s">
        <v>2164</v>
      </c>
      <c r="D41" t="s">
        <v>627</v>
      </c>
      <c r="E41" t="s">
        <v>263</v>
      </c>
      <c r="F41" t="s">
        <v>264</v>
      </c>
      <c r="G41" t="s">
        <v>5</v>
      </c>
      <c r="H41" t="s">
        <v>623</v>
      </c>
      <c r="I41" t="b" cm="1">
        <f t="array" ref="I41">SUMPRODUCT(--(D41=Assumptions!$A$4:$A$12))&gt;0</f>
        <v>1</v>
      </c>
    </row>
    <row r="42" spans="1:9" x14ac:dyDescent="0.2">
      <c r="A42" t="s">
        <v>4</v>
      </c>
      <c r="B42" t="s">
        <v>2165</v>
      </c>
      <c r="C42" t="s">
        <v>4</v>
      </c>
      <c r="D42" t="s">
        <v>1356</v>
      </c>
      <c r="E42" t="s">
        <v>1454</v>
      </c>
      <c r="F42" t="s">
        <v>1455</v>
      </c>
      <c r="G42" t="s">
        <v>5</v>
      </c>
      <c r="H42" t="s">
        <v>623</v>
      </c>
      <c r="I42" t="b" cm="1">
        <f t="array" ref="I42">SUMPRODUCT(--(D42=Assumptions!$A$4:$A$12))&gt;0</f>
        <v>0</v>
      </c>
    </row>
    <row r="43" spans="1:9" x14ac:dyDescent="0.2">
      <c r="A43" t="s">
        <v>4</v>
      </c>
      <c r="B43" t="s">
        <v>1408</v>
      </c>
      <c r="C43" t="s">
        <v>4</v>
      </c>
      <c r="D43" t="s">
        <v>1356</v>
      </c>
      <c r="E43" t="s">
        <v>1365</v>
      </c>
      <c r="F43" t="s">
        <v>1366</v>
      </c>
      <c r="G43" t="s">
        <v>5</v>
      </c>
      <c r="H43" t="s">
        <v>623</v>
      </c>
      <c r="I43" t="b" cm="1">
        <f t="array" ref="I43">SUMPRODUCT(--(D43=Assumptions!$A$4:$A$12))&gt;0</f>
        <v>0</v>
      </c>
    </row>
    <row r="44" spans="1:9" x14ac:dyDescent="0.2">
      <c r="A44" t="s">
        <v>4</v>
      </c>
      <c r="B44" t="s">
        <v>1397</v>
      </c>
      <c r="C44" t="s">
        <v>3373</v>
      </c>
      <c r="D44" t="s">
        <v>1356</v>
      </c>
      <c r="E44" t="s">
        <v>31</v>
      </c>
      <c r="F44" t="s">
        <v>32</v>
      </c>
      <c r="G44" t="s">
        <v>5</v>
      </c>
      <c r="H44" t="s">
        <v>623</v>
      </c>
      <c r="I44" t="b" cm="1">
        <f t="array" ref="I44">SUMPRODUCT(--(D44=Assumptions!$A$4:$A$12))&gt;0</f>
        <v>0</v>
      </c>
    </row>
    <row r="45" spans="1:9" x14ac:dyDescent="0.2">
      <c r="A45" t="s">
        <v>4</v>
      </c>
      <c r="B45" t="s">
        <v>652</v>
      </c>
      <c r="C45" t="s">
        <v>2166</v>
      </c>
      <c r="D45" t="s">
        <v>627</v>
      </c>
      <c r="E45" t="s">
        <v>10</v>
      </c>
      <c r="F45" t="s">
        <v>11</v>
      </c>
      <c r="G45" t="s">
        <v>5</v>
      </c>
      <c r="H45" t="s">
        <v>623</v>
      </c>
      <c r="I45" t="b" cm="1">
        <f t="array" ref="I45">SUMPRODUCT(--(D45=Assumptions!$A$4:$A$12))&gt;0</f>
        <v>1</v>
      </c>
    </row>
    <row r="46" spans="1:9" x14ac:dyDescent="0.2">
      <c r="A46" t="s">
        <v>4</v>
      </c>
      <c r="B46" t="s">
        <v>653</v>
      </c>
      <c r="C46" t="s">
        <v>138</v>
      </c>
      <c r="D46" t="s">
        <v>654</v>
      </c>
      <c r="E46" t="s">
        <v>94</v>
      </c>
      <c r="F46" t="s">
        <v>95</v>
      </c>
      <c r="G46" t="s">
        <v>15</v>
      </c>
      <c r="H46" t="s">
        <v>623</v>
      </c>
      <c r="I46" t="b" cm="1">
        <f t="array" ref="I46">SUMPRODUCT(--(D46=Assumptions!$A$4:$A$12))&gt;0</f>
        <v>1</v>
      </c>
    </row>
    <row r="47" spans="1:9" x14ac:dyDescent="0.2">
      <c r="A47" t="s">
        <v>4</v>
      </c>
      <c r="B47" t="s">
        <v>2167</v>
      </c>
      <c r="C47" t="s">
        <v>4</v>
      </c>
      <c r="D47" t="s">
        <v>1193</v>
      </c>
      <c r="E47" t="s">
        <v>1406</v>
      </c>
      <c r="F47" t="s">
        <v>1407</v>
      </c>
      <c r="G47" t="s">
        <v>5</v>
      </c>
      <c r="H47" t="s">
        <v>623</v>
      </c>
      <c r="I47" t="b" cm="1">
        <f t="array" ref="I47">SUMPRODUCT(--(D47=Assumptions!$A$4:$A$12))&gt;0</f>
        <v>1</v>
      </c>
    </row>
    <row r="48" spans="1:9" x14ac:dyDescent="0.2">
      <c r="A48" t="s">
        <v>4</v>
      </c>
      <c r="B48" t="s">
        <v>655</v>
      </c>
      <c r="C48" t="s">
        <v>2143</v>
      </c>
      <c r="D48" t="s">
        <v>640</v>
      </c>
      <c r="E48" t="s">
        <v>39</v>
      </c>
      <c r="F48" t="s">
        <v>40</v>
      </c>
      <c r="G48" t="s">
        <v>15</v>
      </c>
      <c r="H48" t="s">
        <v>623</v>
      </c>
      <c r="I48" t="b" cm="1">
        <f t="array" ref="I48">SUMPRODUCT(--(D48=Assumptions!$A$4:$A$12))&gt;0</f>
        <v>1</v>
      </c>
    </row>
    <row r="49" spans="1:9" x14ac:dyDescent="0.2">
      <c r="A49" t="s">
        <v>4</v>
      </c>
      <c r="B49" t="s">
        <v>2168</v>
      </c>
      <c r="C49" t="s">
        <v>4</v>
      </c>
      <c r="D49" t="s">
        <v>1193</v>
      </c>
      <c r="E49" t="s">
        <v>7</v>
      </c>
      <c r="F49" t="s">
        <v>8</v>
      </c>
      <c r="G49" t="s">
        <v>5</v>
      </c>
      <c r="H49" t="s">
        <v>623</v>
      </c>
      <c r="I49" t="b" cm="1">
        <f t="array" ref="I49">SUMPRODUCT(--(D49=Assumptions!$A$4:$A$12))&gt;0</f>
        <v>1</v>
      </c>
    </row>
    <row r="50" spans="1:9" x14ac:dyDescent="0.2">
      <c r="A50" t="s">
        <v>4</v>
      </c>
      <c r="B50" t="s">
        <v>2169</v>
      </c>
      <c r="C50" t="s">
        <v>496</v>
      </c>
      <c r="D50" t="s">
        <v>1356</v>
      </c>
      <c r="E50" t="s">
        <v>7</v>
      </c>
      <c r="F50" t="s">
        <v>8</v>
      </c>
      <c r="G50" t="s">
        <v>5</v>
      </c>
      <c r="H50" t="s">
        <v>623</v>
      </c>
      <c r="I50" t="b" cm="1">
        <f t="array" ref="I50">SUMPRODUCT(--(D50=Assumptions!$A$4:$A$12))&gt;0</f>
        <v>0</v>
      </c>
    </row>
    <row r="51" spans="1:9" x14ac:dyDescent="0.2">
      <c r="A51" t="s">
        <v>4</v>
      </c>
      <c r="B51" t="s">
        <v>2129</v>
      </c>
      <c r="C51" t="s">
        <v>4</v>
      </c>
      <c r="D51" t="s">
        <v>1356</v>
      </c>
      <c r="E51" t="s">
        <v>624</v>
      </c>
      <c r="F51" t="s">
        <v>625</v>
      </c>
      <c r="G51" t="s">
        <v>5</v>
      </c>
      <c r="H51" t="s">
        <v>623</v>
      </c>
      <c r="I51" t="b" cm="1">
        <f t="array" ref="I51">SUMPRODUCT(--(D51=Assumptions!$A$4:$A$12))&gt;0</f>
        <v>0</v>
      </c>
    </row>
    <row r="52" spans="1:9" x14ac:dyDescent="0.2">
      <c r="A52" t="s">
        <v>56</v>
      </c>
      <c r="B52" t="s">
        <v>103</v>
      </c>
      <c r="C52" t="s">
        <v>4</v>
      </c>
      <c r="D52" t="s">
        <v>627</v>
      </c>
      <c r="E52" t="s">
        <v>69</v>
      </c>
      <c r="F52" t="s">
        <v>70</v>
      </c>
      <c r="G52" t="s">
        <v>622</v>
      </c>
      <c r="H52" t="s">
        <v>623</v>
      </c>
      <c r="I52" t="b" cm="1">
        <f t="array" ref="I52">SUMPRODUCT(--(D52=Assumptions!$A$4:$A$12))&gt;0</f>
        <v>1</v>
      </c>
    </row>
    <row r="53" spans="1:9" x14ac:dyDescent="0.2">
      <c r="A53" t="s">
        <v>2170</v>
      </c>
      <c r="B53" t="s">
        <v>2171</v>
      </c>
      <c r="C53" t="s">
        <v>4</v>
      </c>
      <c r="D53" t="s">
        <v>1261</v>
      </c>
      <c r="E53" t="s">
        <v>2172</v>
      </c>
      <c r="F53" t="s">
        <v>2173</v>
      </c>
      <c r="G53" t="s">
        <v>2174</v>
      </c>
      <c r="H53" t="s">
        <v>623</v>
      </c>
      <c r="I53" t="b" cm="1">
        <f t="array" ref="I53">SUMPRODUCT(--(D53=Assumptions!$A$4:$A$12))&gt;0</f>
        <v>0</v>
      </c>
    </row>
    <row r="54" spans="1:9" x14ac:dyDescent="0.2">
      <c r="A54" t="s">
        <v>2170</v>
      </c>
      <c r="B54" t="s">
        <v>2171</v>
      </c>
      <c r="C54" t="s">
        <v>4</v>
      </c>
      <c r="D54" t="s">
        <v>2175</v>
      </c>
      <c r="E54" t="s">
        <v>2172</v>
      </c>
      <c r="F54" t="s">
        <v>2173</v>
      </c>
      <c r="G54" t="s">
        <v>622</v>
      </c>
      <c r="H54" t="s">
        <v>623</v>
      </c>
      <c r="I54" t="b" cm="1">
        <f t="array" ref="I54">SUMPRODUCT(--(D54=Assumptions!$A$4:$A$12))&gt;0</f>
        <v>0</v>
      </c>
    </row>
    <row r="55" spans="1:9" x14ac:dyDescent="0.2">
      <c r="A55" t="s">
        <v>4</v>
      </c>
      <c r="B55" t="s">
        <v>2176</v>
      </c>
      <c r="C55" t="s">
        <v>4</v>
      </c>
      <c r="D55" t="s">
        <v>1193</v>
      </c>
      <c r="E55" t="s">
        <v>2177</v>
      </c>
      <c r="F55" t="s">
        <v>2178</v>
      </c>
      <c r="G55" t="s">
        <v>5</v>
      </c>
      <c r="H55" t="s">
        <v>623</v>
      </c>
      <c r="I55" t="b" cm="1">
        <f t="array" ref="I55">SUMPRODUCT(--(D55=Assumptions!$A$4:$A$12))&gt;0</f>
        <v>1</v>
      </c>
    </row>
    <row r="56" spans="1:9" x14ac:dyDescent="0.2">
      <c r="A56" t="s">
        <v>56</v>
      </c>
      <c r="B56" t="s">
        <v>2179</v>
      </c>
      <c r="C56" t="s">
        <v>2180</v>
      </c>
      <c r="D56" t="s">
        <v>1193</v>
      </c>
      <c r="E56" t="s">
        <v>57</v>
      </c>
      <c r="F56" t="s">
        <v>58</v>
      </c>
      <c r="G56" t="s">
        <v>5</v>
      </c>
      <c r="H56" t="s">
        <v>623</v>
      </c>
      <c r="I56" t="b" cm="1">
        <f t="array" ref="I56">SUMPRODUCT(--(D56=Assumptions!$A$4:$A$12))&gt;0</f>
        <v>1</v>
      </c>
    </row>
    <row r="57" spans="1:9" x14ac:dyDescent="0.2">
      <c r="A57" t="s">
        <v>56</v>
      </c>
      <c r="B57" t="s">
        <v>2181</v>
      </c>
      <c r="C57" t="s">
        <v>444</v>
      </c>
      <c r="D57" t="s">
        <v>1356</v>
      </c>
      <c r="E57" t="s">
        <v>1381</v>
      </c>
      <c r="F57" t="s">
        <v>1382</v>
      </c>
      <c r="G57" t="s">
        <v>5</v>
      </c>
      <c r="H57" t="s">
        <v>623</v>
      </c>
      <c r="I57" t="b" cm="1">
        <f t="array" ref="I57">SUMPRODUCT(--(D57=Assumptions!$A$4:$A$12))&gt;0</f>
        <v>0</v>
      </c>
    </row>
    <row r="58" spans="1:9" x14ac:dyDescent="0.2">
      <c r="A58" t="s">
        <v>56</v>
      </c>
      <c r="B58" t="s">
        <v>2182</v>
      </c>
      <c r="C58" t="s">
        <v>3373</v>
      </c>
      <c r="D58" t="s">
        <v>1356</v>
      </c>
      <c r="E58" t="s">
        <v>2183</v>
      </c>
      <c r="F58" t="s">
        <v>2184</v>
      </c>
      <c r="G58" t="s">
        <v>5</v>
      </c>
      <c r="H58" t="s">
        <v>623</v>
      </c>
      <c r="I58" t="b" cm="1">
        <f t="array" ref="I58">SUMPRODUCT(--(D58=Assumptions!$A$4:$A$12))&gt;0</f>
        <v>0</v>
      </c>
    </row>
    <row r="59" spans="1:9" x14ac:dyDescent="0.2">
      <c r="A59" t="s">
        <v>56</v>
      </c>
      <c r="B59" t="s">
        <v>1435</v>
      </c>
      <c r="C59" t="s">
        <v>56</v>
      </c>
      <c r="D59" t="s">
        <v>1356</v>
      </c>
      <c r="E59" t="s">
        <v>1436</v>
      </c>
      <c r="F59" t="s">
        <v>1437</v>
      </c>
      <c r="G59" t="s">
        <v>5</v>
      </c>
      <c r="H59" t="s">
        <v>623</v>
      </c>
      <c r="I59" t="b" cm="1">
        <f t="array" ref="I59">SUMPRODUCT(--(D59=Assumptions!$A$4:$A$12))&gt;0</f>
        <v>0</v>
      </c>
    </row>
    <row r="60" spans="1:9" x14ac:dyDescent="0.2">
      <c r="A60" t="s">
        <v>56</v>
      </c>
      <c r="B60" t="s">
        <v>2185</v>
      </c>
      <c r="C60" t="s">
        <v>56</v>
      </c>
      <c r="D60" t="s">
        <v>1356</v>
      </c>
      <c r="E60" t="s">
        <v>2139</v>
      </c>
      <c r="F60" t="s">
        <v>2140</v>
      </c>
      <c r="G60" t="s">
        <v>5</v>
      </c>
      <c r="H60" t="s">
        <v>623</v>
      </c>
      <c r="I60" t="b" cm="1">
        <f t="array" ref="I60">SUMPRODUCT(--(D60=Assumptions!$A$4:$A$12))&gt;0</f>
        <v>0</v>
      </c>
    </row>
    <row r="61" spans="1:9" x14ac:dyDescent="0.2">
      <c r="A61" t="s">
        <v>56</v>
      </c>
      <c r="B61" t="s">
        <v>656</v>
      </c>
      <c r="C61" t="s">
        <v>3374</v>
      </c>
      <c r="D61" t="s">
        <v>627</v>
      </c>
      <c r="E61" t="s">
        <v>657</v>
      </c>
      <c r="F61" t="s">
        <v>658</v>
      </c>
      <c r="G61" t="s">
        <v>5</v>
      </c>
      <c r="H61" t="s">
        <v>623</v>
      </c>
      <c r="I61" t="b" cm="1">
        <f t="array" ref="I61">SUMPRODUCT(--(D61=Assumptions!$A$4:$A$12))&gt;0</f>
        <v>1</v>
      </c>
    </row>
    <row r="62" spans="1:9" x14ac:dyDescent="0.2">
      <c r="A62" t="s">
        <v>56</v>
      </c>
      <c r="B62" t="s">
        <v>1462</v>
      </c>
      <c r="C62" t="s">
        <v>56</v>
      </c>
      <c r="D62" t="s">
        <v>1356</v>
      </c>
      <c r="E62" t="s">
        <v>659</v>
      </c>
      <c r="F62" t="s">
        <v>660</v>
      </c>
      <c r="G62" t="s">
        <v>15</v>
      </c>
      <c r="H62" t="s">
        <v>623</v>
      </c>
      <c r="I62" t="b" cm="1">
        <f t="array" ref="I62">SUMPRODUCT(--(D62=Assumptions!$A$4:$A$12))&gt;0</f>
        <v>0</v>
      </c>
    </row>
    <row r="63" spans="1:9" x14ac:dyDescent="0.2">
      <c r="A63" t="s">
        <v>56</v>
      </c>
      <c r="B63" t="s">
        <v>661</v>
      </c>
      <c r="C63" t="s">
        <v>113</v>
      </c>
      <c r="D63" t="s">
        <v>627</v>
      </c>
      <c r="E63" t="s">
        <v>114</v>
      </c>
      <c r="F63" t="s">
        <v>115</v>
      </c>
      <c r="G63" t="s">
        <v>5</v>
      </c>
      <c r="H63" t="s">
        <v>623</v>
      </c>
      <c r="I63" t="b" cm="1">
        <f t="array" ref="I63">SUMPRODUCT(--(D63=Assumptions!$A$4:$A$12))&gt;0</f>
        <v>1</v>
      </c>
    </row>
    <row r="64" spans="1:9" x14ac:dyDescent="0.2">
      <c r="A64" t="s">
        <v>56</v>
      </c>
      <c r="B64" t="s">
        <v>1453</v>
      </c>
      <c r="C64" t="s">
        <v>2186</v>
      </c>
      <c r="D64" t="s">
        <v>1356</v>
      </c>
      <c r="E64" t="s">
        <v>1454</v>
      </c>
      <c r="F64" t="s">
        <v>1455</v>
      </c>
      <c r="G64" t="s">
        <v>5</v>
      </c>
      <c r="H64" t="s">
        <v>623</v>
      </c>
      <c r="I64" t="b" cm="1">
        <f t="array" ref="I64">SUMPRODUCT(--(D64=Assumptions!$A$4:$A$12))&gt;0</f>
        <v>0</v>
      </c>
    </row>
    <row r="65" spans="1:9" x14ac:dyDescent="0.2">
      <c r="A65" t="s">
        <v>56</v>
      </c>
      <c r="B65" t="s">
        <v>2187</v>
      </c>
      <c r="C65" t="s">
        <v>2180</v>
      </c>
      <c r="D65" t="s">
        <v>1193</v>
      </c>
      <c r="E65" t="s">
        <v>82</v>
      </c>
      <c r="F65" t="s">
        <v>83</v>
      </c>
      <c r="G65" t="s">
        <v>5</v>
      </c>
      <c r="H65" t="s">
        <v>623</v>
      </c>
      <c r="I65" t="b" cm="1">
        <f t="array" ref="I65">SUMPRODUCT(--(D65=Assumptions!$A$4:$A$12))&gt;0</f>
        <v>1</v>
      </c>
    </row>
    <row r="66" spans="1:9" x14ac:dyDescent="0.2">
      <c r="A66" t="s">
        <v>56</v>
      </c>
      <c r="B66" t="s">
        <v>2182</v>
      </c>
      <c r="C66" t="s">
        <v>56</v>
      </c>
      <c r="D66" t="s">
        <v>1356</v>
      </c>
      <c r="E66" t="s">
        <v>2183</v>
      </c>
      <c r="F66" t="s">
        <v>2184</v>
      </c>
      <c r="G66" t="s">
        <v>5</v>
      </c>
      <c r="H66" t="s">
        <v>623</v>
      </c>
      <c r="I66" t="b" cm="1">
        <f t="array" ref="I66">SUMPRODUCT(--(D66=Assumptions!$A$4:$A$12))&gt;0</f>
        <v>0</v>
      </c>
    </row>
    <row r="67" spans="1:9" x14ac:dyDescent="0.2">
      <c r="A67" t="s">
        <v>56</v>
      </c>
      <c r="B67" t="s">
        <v>1463</v>
      </c>
      <c r="C67" t="s">
        <v>56</v>
      </c>
      <c r="D67" t="s">
        <v>1356</v>
      </c>
      <c r="E67" t="s">
        <v>1464</v>
      </c>
      <c r="F67" t="s">
        <v>1465</v>
      </c>
      <c r="G67" t="s">
        <v>5</v>
      </c>
      <c r="H67" t="s">
        <v>623</v>
      </c>
      <c r="I67" t="b" cm="1">
        <f t="array" ref="I67">SUMPRODUCT(--(D67=Assumptions!$A$4:$A$12))&gt;0</f>
        <v>0</v>
      </c>
    </row>
    <row r="68" spans="1:9" x14ac:dyDescent="0.2">
      <c r="A68" t="s">
        <v>56</v>
      </c>
      <c r="B68" t="s">
        <v>2188</v>
      </c>
      <c r="C68" t="s">
        <v>2180</v>
      </c>
      <c r="D68" t="s">
        <v>1193</v>
      </c>
      <c r="E68" t="s">
        <v>10</v>
      </c>
      <c r="F68" t="s">
        <v>11</v>
      </c>
      <c r="G68" t="s">
        <v>5</v>
      </c>
      <c r="H68" t="s">
        <v>623</v>
      </c>
      <c r="I68" t="b" cm="1">
        <f t="array" ref="I68">SUMPRODUCT(--(D68=Assumptions!$A$4:$A$12))&gt;0</f>
        <v>1</v>
      </c>
    </row>
    <row r="69" spans="1:9" x14ac:dyDescent="0.2">
      <c r="A69" t="s">
        <v>56</v>
      </c>
      <c r="B69" t="s">
        <v>103</v>
      </c>
      <c r="C69" t="s">
        <v>4</v>
      </c>
      <c r="D69" t="s">
        <v>627</v>
      </c>
      <c r="E69" t="s">
        <v>67</v>
      </c>
      <c r="F69" t="s">
        <v>68</v>
      </c>
      <c r="G69" t="s">
        <v>5</v>
      </c>
      <c r="H69" t="s">
        <v>623</v>
      </c>
      <c r="I69" t="b" cm="1">
        <f t="array" ref="I69">SUMPRODUCT(--(D69=Assumptions!$A$4:$A$12))&gt;0</f>
        <v>1</v>
      </c>
    </row>
    <row r="70" spans="1:9" x14ac:dyDescent="0.2">
      <c r="A70" t="s">
        <v>56</v>
      </c>
      <c r="B70" t="s">
        <v>103</v>
      </c>
      <c r="C70" t="s">
        <v>4</v>
      </c>
      <c r="D70" t="s">
        <v>627</v>
      </c>
      <c r="E70" t="s">
        <v>46</v>
      </c>
      <c r="F70" t="s">
        <v>47</v>
      </c>
      <c r="G70" t="s">
        <v>617</v>
      </c>
      <c r="H70" t="s">
        <v>623</v>
      </c>
      <c r="I70" t="b" cm="1">
        <f t="array" ref="I70">SUMPRODUCT(--(D70=Assumptions!$A$4:$A$12))&gt;0</f>
        <v>1</v>
      </c>
    </row>
    <row r="71" spans="1:9" x14ac:dyDescent="0.2">
      <c r="A71" t="s">
        <v>56</v>
      </c>
      <c r="B71" t="s">
        <v>1463</v>
      </c>
      <c r="C71" t="s">
        <v>3375</v>
      </c>
      <c r="D71" t="s">
        <v>1356</v>
      </c>
      <c r="E71" t="s">
        <v>1464</v>
      </c>
      <c r="F71" t="s">
        <v>1465</v>
      </c>
      <c r="G71" t="s">
        <v>5</v>
      </c>
      <c r="H71" t="s">
        <v>623</v>
      </c>
      <c r="I71" t="b" cm="1">
        <f t="array" ref="I71">SUMPRODUCT(--(D71=Assumptions!$A$4:$A$12))&gt;0</f>
        <v>0</v>
      </c>
    </row>
    <row r="72" spans="1:9" x14ac:dyDescent="0.2">
      <c r="A72" t="s">
        <v>56</v>
      </c>
      <c r="B72" t="s">
        <v>2181</v>
      </c>
      <c r="C72" t="s">
        <v>56</v>
      </c>
      <c r="D72" t="s">
        <v>1356</v>
      </c>
      <c r="E72" t="s">
        <v>1381</v>
      </c>
      <c r="F72" t="s">
        <v>1382</v>
      </c>
      <c r="G72" t="s">
        <v>5</v>
      </c>
      <c r="H72" t="s">
        <v>623</v>
      </c>
      <c r="I72" t="b" cm="1">
        <f t="array" ref="I72">SUMPRODUCT(--(D72=Assumptions!$A$4:$A$12))&gt;0</f>
        <v>0</v>
      </c>
    </row>
    <row r="73" spans="1:9" x14ac:dyDescent="0.2">
      <c r="A73" t="s">
        <v>56</v>
      </c>
      <c r="B73" t="s">
        <v>2189</v>
      </c>
      <c r="C73" t="s">
        <v>56</v>
      </c>
      <c r="D73" t="s">
        <v>1356</v>
      </c>
      <c r="E73" t="s">
        <v>57</v>
      </c>
      <c r="F73" t="s">
        <v>58</v>
      </c>
      <c r="G73" t="s">
        <v>5</v>
      </c>
      <c r="H73" t="s">
        <v>623</v>
      </c>
      <c r="I73" t="b" cm="1">
        <f t="array" ref="I73">SUMPRODUCT(--(D73=Assumptions!$A$4:$A$12))&gt;0</f>
        <v>0</v>
      </c>
    </row>
    <row r="74" spans="1:9" x14ac:dyDescent="0.2">
      <c r="A74" t="s">
        <v>56</v>
      </c>
      <c r="B74" t="s">
        <v>662</v>
      </c>
      <c r="C74" t="s">
        <v>2190</v>
      </c>
      <c r="D74" t="s">
        <v>627</v>
      </c>
      <c r="E74" t="s">
        <v>663</v>
      </c>
      <c r="F74" t="s">
        <v>664</v>
      </c>
      <c r="G74" t="s">
        <v>617</v>
      </c>
      <c r="H74" t="s">
        <v>623</v>
      </c>
      <c r="I74" t="b" cm="1">
        <f t="array" ref="I74">SUMPRODUCT(--(D74=Assumptions!$A$4:$A$12))&gt;0</f>
        <v>1</v>
      </c>
    </row>
    <row r="75" spans="1:9" x14ac:dyDescent="0.2">
      <c r="A75" t="s">
        <v>56</v>
      </c>
      <c r="B75" t="s">
        <v>662</v>
      </c>
      <c r="C75" t="s">
        <v>2190</v>
      </c>
      <c r="D75" t="s">
        <v>627</v>
      </c>
      <c r="E75" t="s">
        <v>665</v>
      </c>
      <c r="F75" t="s">
        <v>666</v>
      </c>
      <c r="G75" t="s">
        <v>15</v>
      </c>
      <c r="H75" t="s">
        <v>623</v>
      </c>
      <c r="I75" t="b" cm="1">
        <f t="array" ref="I75">SUMPRODUCT(--(D75=Assumptions!$A$4:$A$12))&gt;0</f>
        <v>1</v>
      </c>
    </row>
    <row r="76" spans="1:9" x14ac:dyDescent="0.2">
      <c r="A76" t="s">
        <v>56</v>
      </c>
      <c r="B76" t="s">
        <v>667</v>
      </c>
      <c r="C76" t="s">
        <v>2180</v>
      </c>
      <c r="D76" t="s">
        <v>1193</v>
      </c>
      <c r="E76" t="s">
        <v>73</v>
      </c>
      <c r="F76" t="s">
        <v>74</v>
      </c>
      <c r="G76" t="s">
        <v>5</v>
      </c>
      <c r="H76" t="s">
        <v>623</v>
      </c>
      <c r="I76" t="b" cm="1">
        <f t="array" ref="I76">SUMPRODUCT(--(D76=Assumptions!$A$4:$A$12))&gt;0</f>
        <v>1</v>
      </c>
    </row>
    <row r="77" spans="1:9" x14ac:dyDescent="0.2">
      <c r="A77" t="s">
        <v>56</v>
      </c>
      <c r="B77" t="s">
        <v>63</v>
      </c>
      <c r="C77" t="s">
        <v>2191</v>
      </c>
      <c r="D77" t="s">
        <v>640</v>
      </c>
      <c r="E77" t="s">
        <v>64</v>
      </c>
      <c r="F77" t="s">
        <v>65</v>
      </c>
      <c r="G77" t="s">
        <v>5</v>
      </c>
      <c r="H77" t="s">
        <v>623</v>
      </c>
      <c r="I77" t="b" cm="1">
        <f t="array" ref="I77">SUMPRODUCT(--(D77=Assumptions!$A$4:$A$12))&gt;0</f>
        <v>1</v>
      </c>
    </row>
    <row r="78" spans="1:9" x14ac:dyDescent="0.2">
      <c r="A78" t="s">
        <v>56</v>
      </c>
      <c r="B78" t="s">
        <v>1441</v>
      </c>
      <c r="C78" t="s">
        <v>2192</v>
      </c>
      <c r="D78" t="s">
        <v>1356</v>
      </c>
      <c r="E78" t="s">
        <v>79</v>
      </c>
      <c r="F78" t="s">
        <v>80</v>
      </c>
      <c r="G78" t="s">
        <v>5</v>
      </c>
      <c r="H78" t="s">
        <v>623</v>
      </c>
      <c r="I78" t="b" cm="1">
        <f t="array" ref="I78">SUMPRODUCT(--(D78=Assumptions!$A$4:$A$12))&gt;0</f>
        <v>0</v>
      </c>
    </row>
    <row r="79" spans="1:9" x14ac:dyDescent="0.2">
      <c r="A79" t="s">
        <v>56</v>
      </c>
      <c r="B79" t="s">
        <v>2193</v>
      </c>
      <c r="C79" t="s">
        <v>56</v>
      </c>
      <c r="D79" t="s">
        <v>1261</v>
      </c>
      <c r="E79" t="s">
        <v>2194</v>
      </c>
      <c r="F79" t="s">
        <v>2195</v>
      </c>
      <c r="G79" t="s">
        <v>617</v>
      </c>
      <c r="H79" t="s">
        <v>623</v>
      </c>
      <c r="I79" t="b" cm="1">
        <f t="array" ref="I79">SUMPRODUCT(--(D79=Assumptions!$A$4:$A$12))&gt;0</f>
        <v>0</v>
      </c>
    </row>
    <row r="80" spans="1:9" x14ac:dyDescent="0.2">
      <c r="A80" t="s">
        <v>56</v>
      </c>
      <c r="B80" t="s">
        <v>2189</v>
      </c>
      <c r="C80" t="s">
        <v>56</v>
      </c>
      <c r="D80" t="s">
        <v>1356</v>
      </c>
      <c r="E80" t="s">
        <v>57</v>
      </c>
      <c r="F80" t="s">
        <v>58</v>
      </c>
      <c r="G80" t="s">
        <v>5</v>
      </c>
      <c r="H80" t="s">
        <v>623</v>
      </c>
      <c r="I80" t="b" cm="1">
        <f t="array" ref="I80">SUMPRODUCT(--(D80=Assumptions!$A$4:$A$12))&gt;0</f>
        <v>0</v>
      </c>
    </row>
    <row r="81" spans="1:9" x14ac:dyDescent="0.2">
      <c r="A81" t="s">
        <v>56</v>
      </c>
      <c r="B81" t="s">
        <v>2196</v>
      </c>
      <c r="C81" t="s">
        <v>2180</v>
      </c>
      <c r="D81" t="s">
        <v>1193</v>
      </c>
      <c r="E81" t="s">
        <v>1338</v>
      </c>
      <c r="F81" t="s">
        <v>1339</v>
      </c>
      <c r="G81" t="s">
        <v>5</v>
      </c>
      <c r="H81" t="s">
        <v>623</v>
      </c>
      <c r="I81" t="b" cm="1">
        <f t="array" ref="I81">SUMPRODUCT(--(D81=Assumptions!$A$4:$A$12))&gt;0</f>
        <v>1</v>
      </c>
    </row>
    <row r="82" spans="1:9" x14ac:dyDescent="0.2">
      <c r="A82" t="s">
        <v>56</v>
      </c>
      <c r="B82" t="s">
        <v>668</v>
      </c>
      <c r="C82" t="s">
        <v>200</v>
      </c>
      <c r="D82" t="s">
        <v>654</v>
      </c>
      <c r="E82" t="s">
        <v>36</v>
      </c>
      <c r="F82" t="s">
        <v>37</v>
      </c>
      <c r="G82" t="s">
        <v>617</v>
      </c>
      <c r="H82" t="s">
        <v>623</v>
      </c>
      <c r="I82" t="b" cm="1">
        <f t="array" ref="I82">SUMPRODUCT(--(D82=Assumptions!$A$4:$A$12))&gt;0</f>
        <v>1</v>
      </c>
    </row>
    <row r="83" spans="1:9" x14ac:dyDescent="0.2">
      <c r="A83" t="s">
        <v>56</v>
      </c>
      <c r="B83" t="s">
        <v>2197</v>
      </c>
      <c r="C83" t="s">
        <v>56</v>
      </c>
      <c r="D83" t="s">
        <v>1261</v>
      </c>
      <c r="E83" t="s">
        <v>2198</v>
      </c>
      <c r="F83" t="s">
        <v>2199</v>
      </c>
      <c r="G83" t="s">
        <v>622</v>
      </c>
      <c r="H83" t="s">
        <v>623</v>
      </c>
      <c r="I83" t="b" cm="1">
        <f t="array" ref="I83">SUMPRODUCT(--(D83=Assumptions!$A$4:$A$12))&gt;0</f>
        <v>0</v>
      </c>
    </row>
    <row r="84" spans="1:9" x14ac:dyDescent="0.2">
      <c r="A84" t="s">
        <v>2200</v>
      </c>
      <c r="B84" t="s">
        <v>1189</v>
      </c>
      <c r="C84" t="s">
        <v>56</v>
      </c>
      <c r="D84" t="s">
        <v>2201</v>
      </c>
      <c r="E84" t="s">
        <v>2202</v>
      </c>
      <c r="F84" t="s">
        <v>2203</v>
      </c>
      <c r="G84" t="s">
        <v>622</v>
      </c>
      <c r="H84" t="s">
        <v>623</v>
      </c>
      <c r="I84" t="b" cm="1">
        <f t="array" ref="I84">SUMPRODUCT(--(D84=Assumptions!$A$4:$A$12))&gt;0</f>
        <v>0</v>
      </c>
    </row>
    <row r="85" spans="1:9" x14ac:dyDescent="0.2">
      <c r="A85" t="s">
        <v>138</v>
      </c>
      <c r="B85" t="s">
        <v>669</v>
      </c>
      <c r="C85" t="s">
        <v>2204</v>
      </c>
      <c r="D85" t="s">
        <v>627</v>
      </c>
      <c r="E85" t="s">
        <v>670</v>
      </c>
      <c r="F85" t="s">
        <v>671</v>
      </c>
      <c r="G85" t="s">
        <v>5</v>
      </c>
      <c r="H85" t="s">
        <v>623</v>
      </c>
      <c r="I85" t="b" cm="1">
        <f t="array" ref="I85">SUMPRODUCT(--(D85=Assumptions!$A$4:$A$12))&gt;0</f>
        <v>1</v>
      </c>
    </row>
    <row r="86" spans="1:9" x14ac:dyDescent="0.2">
      <c r="A86" t="s">
        <v>138</v>
      </c>
      <c r="B86" t="s">
        <v>2205</v>
      </c>
      <c r="C86" t="s">
        <v>2180</v>
      </c>
      <c r="D86" t="s">
        <v>1193</v>
      </c>
      <c r="E86" t="s">
        <v>2206</v>
      </c>
      <c r="F86" t="s">
        <v>17</v>
      </c>
      <c r="G86" t="s">
        <v>5</v>
      </c>
      <c r="H86" t="s">
        <v>623</v>
      </c>
      <c r="I86" t="b" cm="1">
        <f t="array" ref="I86">SUMPRODUCT(--(D86=Assumptions!$A$4:$A$12))&gt;0</f>
        <v>1</v>
      </c>
    </row>
    <row r="87" spans="1:9" x14ac:dyDescent="0.2">
      <c r="A87" t="s">
        <v>138</v>
      </c>
      <c r="B87" t="s">
        <v>672</v>
      </c>
      <c r="C87" t="s">
        <v>2207</v>
      </c>
      <c r="D87" t="s">
        <v>627</v>
      </c>
      <c r="E87" t="s">
        <v>673</v>
      </c>
      <c r="F87" t="s">
        <v>674</v>
      </c>
      <c r="G87" t="s">
        <v>5</v>
      </c>
      <c r="H87" t="s">
        <v>623</v>
      </c>
      <c r="I87" t="b" cm="1">
        <f t="array" ref="I87">SUMPRODUCT(--(D87=Assumptions!$A$4:$A$12))&gt;0</f>
        <v>1</v>
      </c>
    </row>
    <row r="88" spans="1:9" x14ac:dyDescent="0.2">
      <c r="A88" t="s">
        <v>138</v>
      </c>
      <c r="B88" t="s">
        <v>672</v>
      </c>
      <c r="C88" t="s">
        <v>2207</v>
      </c>
      <c r="D88" t="s">
        <v>627</v>
      </c>
      <c r="E88" t="s">
        <v>675</v>
      </c>
      <c r="F88" t="s">
        <v>676</v>
      </c>
      <c r="G88" t="s">
        <v>5</v>
      </c>
      <c r="H88" t="s">
        <v>647</v>
      </c>
      <c r="I88" t="b" cm="1">
        <f t="array" ref="I88">SUMPRODUCT(--(D88=Assumptions!$A$4:$A$12))&gt;0</f>
        <v>1</v>
      </c>
    </row>
    <row r="89" spans="1:9" x14ac:dyDescent="0.2">
      <c r="A89" t="s">
        <v>138</v>
      </c>
      <c r="B89" t="s">
        <v>2208</v>
      </c>
      <c r="C89" t="s">
        <v>2180</v>
      </c>
      <c r="D89" t="s">
        <v>1193</v>
      </c>
      <c r="E89" t="s">
        <v>1974</v>
      </c>
      <c r="F89" t="s">
        <v>1975</v>
      </c>
      <c r="G89" t="s">
        <v>5</v>
      </c>
      <c r="H89" t="s">
        <v>623</v>
      </c>
      <c r="I89" t="b" cm="1">
        <f t="array" ref="I89">SUMPRODUCT(--(D89=Assumptions!$A$4:$A$12))&gt;0</f>
        <v>1</v>
      </c>
    </row>
    <row r="90" spans="1:9" x14ac:dyDescent="0.2">
      <c r="A90" t="s">
        <v>138</v>
      </c>
      <c r="B90" t="s">
        <v>2209</v>
      </c>
      <c r="C90" t="s">
        <v>138</v>
      </c>
      <c r="D90" t="s">
        <v>1356</v>
      </c>
      <c r="E90" t="s">
        <v>2210</v>
      </c>
      <c r="F90" t="s">
        <v>2211</v>
      </c>
      <c r="G90" t="s">
        <v>5</v>
      </c>
      <c r="H90" t="s">
        <v>623</v>
      </c>
      <c r="I90" t="b" cm="1">
        <f t="array" ref="I90">SUMPRODUCT(--(D90=Assumptions!$A$4:$A$12))&gt;0</f>
        <v>0</v>
      </c>
    </row>
    <row r="91" spans="1:9" x14ac:dyDescent="0.2">
      <c r="A91" t="s">
        <v>138</v>
      </c>
      <c r="B91" t="s">
        <v>2212</v>
      </c>
      <c r="C91" t="s">
        <v>3372</v>
      </c>
      <c r="D91" t="s">
        <v>1356</v>
      </c>
      <c r="E91" t="s">
        <v>634</v>
      </c>
      <c r="F91" t="s">
        <v>635</v>
      </c>
      <c r="G91" t="s">
        <v>5</v>
      </c>
      <c r="H91" t="s">
        <v>623</v>
      </c>
      <c r="I91" t="b" cm="1">
        <f t="array" ref="I91">SUMPRODUCT(--(D91=Assumptions!$A$4:$A$12))&gt;0</f>
        <v>0</v>
      </c>
    </row>
    <row r="92" spans="1:9" x14ac:dyDescent="0.2">
      <c r="A92" t="s">
        <v>138</v>
      </c>
      <c r="B92" t="s">
        <v>2213</v>
      </c>
      <c r="C92" t="s">
        <v>3376</v>
      </c>
      <c r="D92" t="s">
        <v>1356</v>
      </c>
      <c r="E92" t="s">
        <v>2214</v>
      </c>
      <c r="F92" t="s">
        <v>2215</v>
      </c>
      <c r="G92" t="s">
        <v>5</v>
      </c>
      <c r="H92" t="s">
        <v>623</v>
      </c>
      <c r="I92" t="b" cm="1">
        <f t="array" ref="I92">SUMPRODUCT(--(D92=Assumptions!$A$4:$A$12))&gt;0</f>
        <v>0</v>
      </c>
    </row>
    <row r="93" spans="1:9" x14ac:dyDescent="0.2">
      <c r="A93" t="s">
        <v>138</v>
      </c>
      <c r="B93" t="s">
        <v>2213</v>
      </c>
      <c r="C93" t="s">
        <v>3376</v>
      </c>
      <c r="D93" t="s">
        <v>1356</v>
      </c>
      <c r="E93" t="s">
        <v>1454</v>
      </c>
      <c r="F93" t="s">
        <v>1455</v>
      </c>
      <c r="G93" t="s">
        <v>617</v>
      </c>
      <c r="H93" t="s">
        <v>623</v>
      </c>
      <c r="I93" t="b" cm="1">
        <f t="array" ref="I93">SUMPRODUCT(--(D93=Assumptions!$A$4:$A$12))&gt;0</f>
        <v>0</v>
      </c>
    </row>
    <row r="94" spans="1:9" x14ac:dyDescent="0.2">
      <c r="A94" t="s">
        <v>138</v>
      </c>
      <c r="B94" t="s">
        <v>1260</v>
      </c>
      <c r="C94" t="s">
        <v>2180</v>
      </c>
      <c r="D94" t="s">
        <v>1193</v>
      </c>
      <c r="E94" t="s">
        <v>1262</v>
      </c>
      <c r="F94" t="s">
        <v>1263</v>
      </c>
      <c r="G94" t="s">
        <v>5</v>
      </c>
      <c r="H94" t="s">
        <v>623</v>
      </c>
      <c r="I94" t="b" cm="1">
        <f t="array" ref="I94">SUMPRODUCT(--(D94=Assumptions!$A$4:$A$12))&gt;0</f>
        <v>1</v>
      </c>
    </row>
    <row r="95" spans="1:9" x14ac:dyDescent="0.2">
      <c r="A95" t="s">
        <v>138</v>
      </c>
      <c r="B95" t="s">
        <v>677</v>
      </c>
      <c r="C95" t="s">
        <v>3377</v>
      </c>
      <c r="D95" t="s">
        <v>627</v>
      </c>
      <c r="E95" t="s">
        <v>678</v>
      </c>
      <c r="F95" t="s">
        <v>679</v>
      </c>
      <c r="G95" t="s">
        <v>5</v>
      </c>
      <c r="H95" t="s">
        <v>623</v>
      </c>
      <c r="I95" t="b" cm="1">
        <f t="array" ref="I95">SUMPRODUCT(--(D95=Assumptions!$A$4:$A$12))&gt;0</f>
        <v>1</v>
      </c>
    </row>
    <row r="96" spans="1:9" x14ac:dyDescent="0.2">
      <c r="A96" t="s">
        <v>138</v>
      </c>
      <c r="B96" t="s">
        <v>680</v>
      </c>
      <c r="C96" t="s">
        <v>2180</v>
      </c>
      <c r="D96" t="s">
        <v>627</v>
      </c>
      <c r="E96" t="s">
        <v>681</v>
      </c>
      <c r="F96" t="s">
        <v>682</v>
      </c>
      <c r="G96" t="s">
        <v>5</v>
      </c>
      <c r="H96" t="s">
        <v>623</v>
      </c>
      <c r="I96" t="b" cm="1">
        <f t="array" ref="I96">SUMPRODUCT(--(D96=Assumptions!$A$4:$A$12))&gt;0</f>
        <v>1</v>
      </c>
    </row>
    <row r="97" spans="1:9" x14ac:dyDescent="0.2">
      <c r="A97" t="s">
        <v>138</v>
      </c>
      <c r="B97" t="s">
        <v>2216</v>
      </c>
      <c r="C97" t="s">
        <v>2180</v>
      </c>
      <c r="D97" t="s">
        <v>1193</v>
      </c>
      <c r="E97" t="s">
        <v>46</v>
      </c>
      <c r="F97" t="s">
        <v>47</v>
      </c>
      <c r="G97" t="s">
        <v>5</v>
      </c>
      <c r="H97" t="s">
        <v>623</v>
      </c>
      <c r="I97" t="b" cm="1">
        <f t="array" ref="I97">SUMPRODUCT(--(D97=Assumptions!$A$4:$A$12))&gt;0</f>
        <v>1</v>
      </c>
    </row>
    <row r="98" spans="1:9" x14ac:dyDescent="0.2">
      <c r="A98" t="s">
        <v>138</v>
      </c>
      <c r="B98" t="s">
        <v>1216</v>
      </c>
      <c r="C98" t="s">
        <v>138</v>
      </c>
      <c r="D98" t="s">
        <v>1356</v>
      </c>
      <c r="E98" t="s">
        <v>1217</v>
      </c>
      <c r="F98" t="s">
        <v>1218</v>
      </c>
      <c r="G98" t="s">
        <v>5</v>
      </c>
      <c r="H98" t="s">
        <v>623</v>
      </c>
      <c r="I98" t="b" cm="1">
        <f t="array" ref="I98">SUMPRODUCT(--(D98=Assumptions!$A$4:$A$12))&gt;0</f>
        <v>0</v>
      </c>
    </row>
    <row r="99" spans="1:9" x14ac:dyDescent="0.2">
      <c r="A99" t="s">
        <v>138</v>
      </c>
      <c r="B99" t="s">
        <v>683</v>
      </c>
      <c r="C99" t="s">
        <v>2180</v>
      </c>
      <c r="D99" t="s">
        <v>1193</v>
      </c>
      <c r="E99" t="s">
        <v>2217</v>
      </c>
      <c r="F99" t="s">
        <v>2218</v>
      </c>
      <c r="G99" t="s">
        <v>5</v>
      </c>
      <c r="H99" t="s">
        <v>623</v>
      </c>
      <c r="I99" t="b" cm="1">
        <f t="array" ref="I99">SUMPRODUCT(--(D99=Assumptions!$A$4:$A$12))&gt;0</f>
        <v>1</v>
      </c>
    </row>
    <row r="100" spans="1:9" x14ac:dyDescent="0.2">
      <c r="A100" t="s">
        <v>138</v>
      </c>
      <c r="B100" t="s">
        <v>2219</v>
      </c>
      <c r="C100" t="s">
        <v>2180</v>
      </c>
      <c r="D100" t="s">
        <v>1193</v>
      </c>
      <c r="E100" t="s">
        <v>143</v>
      </c>
      <c r="F100" t="s">
        <v>144</v>
      </c>
      <c r="G100" t="s">
        <v>5</v>
      </c>
      <c r="H100" t="s">
        <v>623</v>
      </c>
      <c r="I100" t="b" cm="1">
        <f t="array" ref="I100">SUMPRODUCT(--(D100=Assumptions!$A$4:$A$12))&gt;0</f>
        <v>1</v>
      </c>
    </row>
    <row r="101" spans="1:9" x14ac:dyDescent="0.2">
      <c r="A101" t="s">
        <v>138</v>
      </c>
      <c r="B101" t="s">
        <v>2219</v>
      </c>
      <c r="C101" t="s">
        <v>2180</v>
      </c>
      <c r="D101" t="s">
        <v>1193</v>
      </c>
      <c r="E101" t="s">
        <v>2220</v>
      </c>
      <c r="F101" t="s">
        <v>2221</v>
      </c>
      <c r="G101" t="s">
        <v>5</v>
      </c>
      <c r="H101" t="s">
        <v>647</v>
      </c>
      <c r="I101" t="b" cm="1">
        <f t="array" ref="I101">SUMPRODUCT(--(D101=Assumptions!$A$4:$A$12))&gt;0</f>
        <v>1</v>
      </c>
    </row>
    <row r="102" spans="1:9" x14ac:dyDescent="0.2">
      <c r="A102" t="s">
        <v>138</v>
      </c>
      <c r="B102" t="s">
        <v>684</v>
      </c>
      <c r="C102" t="s">
        <v>2222</v>
      </c>
      <c r="D102" t="s">
        <v>627</v>
      </c>
      <c r="E102" t="s">
        <v>685</v>
      </c>
      <c r="F102" t="s">
        <v>686</v>
      </c>
      <c r="G102" t="s">
        <v>5</v>
      </c>
      <c r="H102" t="s">
        <v>623</v>
      </c>
      <c r="I102" t="b" cm="1">
        <f t="array" ref="I102">SUMPRODUCT(--(D102=Assumptions!$A$4:$A$12))&gt;0</f>
        <v>1</v>
      </c>
    </row>
    <row r="103" spans="1:9" x14ac:dyDescent="0.2">
      <c r="A103" t="s">
        <v>138</v>
      </c>
      <c r="B103" t="s">
        <v>2223</v>
      </c>
      <c r="C103" t="s">
        <v>2180</v>
      </c>
      <c r="D103" t="s">
        <v>1193</v>
      </c>
      <c r="E103" t="s">
        <v>1252</v>
      </c>
      <c r="F103" t="s">
        <v>1253</v>
      </c>
      <c r="G103" t="s">
        <v>5</v>
      </c>
      <c r="H103" t="s">
        <v>623</v>
      </c>
      <c r="I103" t="b" cm="1">
        <f t="array" ref="I103">SUMPRODUCT(--(D103=Assumptions!$A$4:$A$12))&gt;0</f>
        <v>1</v>
      </c>
    </row>
    <row r="104" spans="1:9" x14ac:dyDescent="0.2">
      <c r="A104" t="s">
        <v>138</v>
      </c>
      <c r="B104" t="s">
        <v>2224</v>
      </c>
      <c r="C104" t="s">
        <v>2180</v>
      </c>
      <c r="D104" t="s">
        <v>1193</v>
      </c>
      <c r="E104" t="s">
        <v>687</v>
      </c>
      <c r="F104" t="s">
        <v>688</v>
      </c>
      <c r="G104" t="s">
        <v>5</v>
      </c>
      <c r="H104" t="s">
        <v>623</v>
      </c>
      <c r="I104" t="b" cm="1">
        <f t="array" ref="I104">SUMPRODUCT(--(D104=Assumptions!$A$4:$A$12))&gt;0</f>
        <v>1</v>
      </c>
    </row>
    <row r="105" spans="1:9" x14ac:dyDescent="0.2">
      <c r="A105" t="s">
        <v>138</v>
      </c>
      <c r="B105" t="s">
        <v>2225</v>
      </c>
      <c r="C105" t="s">
        <v>2180</v>
      </c>
      <c r="D105" t="s">
        <v>1193</v>
      </c>
      <c r="E105" t="s">
        <v>1334</v>
      </c>
      <c r="F105" t="s">
        <v>1335</v>
      </c>
      <c r="G105" t="s">
        <v>5</v>
      </c>
      <c r="H105" t="s">
        <v>623</v>
      </c>
      <c r="I105" t="b" cm="1">
        <f t="array" ref="I105">SUMPRODUCT(--(D105=Assumptions!$A$4:$A$12))&gt;0</f>
        <v>1</v>
      </c>
    </row>
    <row r="106" spans="1:9" x14ac:dyDescent="0.2">
      <c r="A106" t="s">
        <v>138</v>
      </c>
      <c r="B106" t="s">
        <v>1272</v>
      </c>
      <c r="C106" t="s">
        <v>2180</v>
      </c>
      <c r="D106" t="s">
        <v>1193</v>
      </c>
      <c r="E106" t="s">
        <v>1974</v>
      </c>
      <c r="F106" t="s">
        <v>1975</v>
      </c>
      <c r="G106" t="s">
        <v>5</v>
      </c>
      <c r="H106" t="s">
        <v>623</v>
      </c>
      <c r="I106" t="b" cm="1">
        <f t="array" ref="I106">SUMPRODUCT(--(D106=Assumptions!$A$4:$A$12))&gt;0</f>
        <v>1</v>
      </c>
    </row>
    <row r="107" spans="1:9" x14ac:dyDescent="0.2">
      <c r="A107" t="s">
        <v>138</v>
      </c>
      <c r="B107" t="s">
        <v>2226</v>
      </c>
      <c r="C107" t="s">
        <v>2180</v>
      </c>
      <c r="D107" t="s">
        <v>1193</v>
      </c>
      <c r="E107" t="s">
        <v>73</v>
      </c>
      <c r="F107" t="s">
        <v>74</v>
      </c>
      <c r="G107" t="s">
        <v>5</v>
      </c>
      <c r="H107" t="s">
        <v>623</v>
      </c>
      <c r="I107" t="b" cm="1">
        <f t="array" ref="I107">SUMPRODUCT(--(D107=Assumptions!$A$4:$A$12))&gt;0</f>
        <v>1</v>
      </c>
    </row>
    <row r="108" spans="1:9" x14ac:dyDescent="0.2">
      <c r="A108" t="s">
        <v>138</v>
      </c>
      <c r="B108" t="s">
        <v>689</v>
      </c>
      <c r="C108" t="s">
        <v>2180</v>
      </c>
      <c r="D108" t="s">
        <v>1193</v>
      </c>
      <c r="E108" t="s">
        <v>690</v>
      </c>
      <c r="F108" t="s">
        <v>691</v>
      </c>
      <c r="G108" t="s">
        <v>5</v>
      </c>
      <c r="H108" t="s">
        <v>623</v>
      </c>
      <c r="I108" t="b" cm="1">
        <f t="array" ref="I108">SUMPRODUCT(--(D108=Assumptions!$A$4:$A$12))&gt;0</f>
        <v>1</v>
      </c>
    </row>
    <row r="109" spans="1:9" x14ac:dyDescent="0.2">
      <c r="A109" t="s">
        <v>138</v>
      </c>
      <c r="B109" t="s">
        <v>689</v>
      </c>
      <c r="C109" t="s">
        <v>2180</v>
      </c>
      <c r="D109" t="s">
        <v>1193</v>
      </c>
      <c r="E109" t="s">
        <v>149</v>
      </c>
      <c r="F109" t="s">
        <v>150</v>
      </c>
      <c r="G109" t="s">
        <v>5</v>
      </c>
      <c r="H109" t="s">
        <v>647</v>
      </c>
      <c r="I109" t="b" cm="1">
        <f t="array" ref="I109">SUMPRODUCT(--(D109=Assumptions!$A$4:$A$12))&gt;0</f>
        <v>1</v>
      </c>
    </row>
    <row r="110" spans="1:9" x14ac:dyDescent="0.2">
      <c r="A110" t="s">
        <v>138</v>
      </c>
      <c r="B110" t="s">
        <v>2227</v>
      </c>
      <c r="C110" t="s">
        <v>2180</v>
      </c>
      <c r="D110" t="s">
        <v>1193</v>
      </c>
      <c r="E110" t="s">
        <v>46</v>
      </c>
      <c r="F110" t="s">
        <v>47</v>
      </c>
      <c r="G110" t="s">
        <v>5</v>
      </c>
      <c r="H110" t="s">
        <v>623</v>
      </c>
      <c r="I110" t="b" cm="1">
        <f t="array" ref="I110">SUMPRODUCT(--(D110=Assumptions!$A$4:$A$12))&gt;0</f>
        <v>1</v>
      </c>
    </row>
    <row r="111" spans="1:9" x14ac:dyDescent="0.2">
      <c r="A111" t="s">
        <v>138</v>
      </c>
      <c r="B111" t="s">
        <v>2228</v>
      </c>
      <c r="C111" t="s">
        <v>2180</v>
      </c>
      <c r="D111" t="s">
        <v>1193</v>
      </c>
      <c r="E111" t="s">
        <v>143</v>
      </c>
      <c r="F111" t="s">
        <v>144</v>
      </c>
      <c r="G111" t="s">
        <v>5</v>
      </c>
      <c r="H111" t="s">
        <v>623</v>
      </c>
      <c r="I111" t="b" cm="1">
        <f t="array" ref="I111">SUMPRODUCT(--(D111=Assumptions!$A$4:$A$12))&gt;0</f>
        <v>1</v>
      </c>
    </row>
    <row r="112" spans="1:9" x14ac:dyDescent="0.2">
      <c r="A112" t="s">
        <v>138</v>
      </c>
      <c r="B112" t="s">
        <v>2228</v>
      </c>
      <c r="C112" t="s">
        <v>2180</v>
      </c>
      <c r="D112" t="s">
        <v>1193</v>
      </c>
      <c r="E112" t="s">
        <v>2229</v>
      </c>
      <c r="F112" t="s">
        <v>2230</v>
      </c>
      <c r="G112" t="s">
        <v>5</v>
      </c>
      <c r="H112" t="s">
        <v>623</v>
      </c>
      <c r="I112" t="b" cm="1">
        <f t="array" ref="I112">SUMPRODUCT(--(D112=Assumptions!$A$4:$A$12))&gt;0</f>
        <v>1</v>
      </c>
    </row>
    <row r="113" spans="1:9" x14ac:dyDescent="0.2">
      <c r="A113" t="s">
        <v>138</v>
      </c>
      <c r="B113" t="s">
        <v>2231</v>
      </c>
      <c r="C113" t="s">
        <v>138</v>
      </c>
      <c r="D113" t="s">
        <v>1356</v>
      </c>
      <c r="E113" t="s">
        <v>2232</v>
      </c>
      <c r="F113" t="s">
        <v>2233</v>
      </c>
      <c r="G113" t="s">
        <v>5</v>
      </c>
      <c r="H113" t="s">
        <v>623</v>
      </c>
      <c r="I113" t="b" cm="1">
        <f t="array" ref="I113">SUMPRODUCT(--(D113=Assumptions!$A$4:$A$12))&gt;0</f>
        <v>0</v>
      </c>
    </row>
    <row r="114" spans="1:9" x14ac:dyDescent="0.2">
      <c r="A114" t="s">
        <v>138</v>
      </c>
      <c r="B114" t="s">
        <v>692</v>
      </c>
      <c r="C114" t="s">
        <v>2234</v>
      </c>
      <c r="D114" t="s">
        <v>627</v>
      </c>
      <c r="E114" t="s">
        <v>693</v>
      </c>
      <c r="F114" t="s">
        <v>694</v>
      </c>
      <c r="G114" t="s">
        <v>5</v>
      </c>
      <c r="H114" t="s">
        <v>623</v>
      </c>
      <c r="I114" t="b" cm="1">
        <f t="array" ref="I114">SUMPRODUCT(--(D114=Assumptions!$A$4:$A$12))&gt;0</f>
        <v>1</v>
      </c>
    </row>
    <row r="115" spans="1:9" x14ac:dyDescent="0.2">
      <c r="A115" t="s">
        <v>138</v>
      </c>
      <c r="B115" t="s">
        <v>1257</v>
      </c>
      <c r="C115" t="s">
        <v>518</v>
      </c>
      <c r="D115" t="s">
        <v>1356</v>
      </c>
      <c r="E115" t="s">
        <v>1258</v>
      </c>
      <c r="F115" t="s">
        <v>1259</v>
      </c>
      <c r="G115" t="s">
        <v>5</v>
      </c>
      <c r="H115" t="s">
        <v>623</v>
      </c>
      <c r="I115" t="b" cm="1">
        <f t="array" ref="I115">SUMPRODUCT(--(D115=Assumptions!$A$4:$A$12))&gt;0</f>
        <v>0</v>
      </c>
    </row>
    <row r="116" spans="1:9" x14ac:dyDescent="0.2">
      <c r="A116" t="s">
        <v>138</v>
      </c>
      <c r="B116" t="s">
        <v>695</v>
      </c>
      <c r="C116" t="s">
        <v>3378</v>
      </c>
      <c r="D116" t="s">
        <v>627</v>
      </c>
      <c r="E116" t="s">
        <v>10</v>
      </c>
      <c r="F116" t="s">
        <v>11</v>
      </c>
      <c r="G116" t="s">
        <v>5</v>
      </c>
      <c r="H116" t="s">
        <v>623</v>
      </c>
      <c r="I116" t="b" cm="1">
        <f t="array" ref="I116">SUMPRODUCT(--(D116=Assumptions!$A$4:$A$12))&gt;0</f>
        <v>1</v>
      </c>
    </row>
    <row r="117" spans="1:9" x14ac:dyDescent="0.2">
      <c r="A117" t="s">
        <v>138</v>
      </c>
      <c r="B117" t="s">
        <v>1280</v>
      </c>
      <c r="C117" t="s">
        <v>2235</v>
      </c>
      <c r="D117" t="s">
        <v>1356</v>
      </c>
      <c r="E117" t="s">
        <v>1281</v>
      </c>
      <c r="F117" t="s">
        <v>1282</v>
      </c>
      <c r="G117" t="s">
        <v>5</v>
      </c>
      <c r="H117" t="s">
        <v>623</v>
      </c>
      <c r="I117" t="b" cm="1">
        <f t="array" ref="I117">SUMPRODUCT(--(D117=Assumptions!$A$4:$A$12))&gt;0</f>
        <v>0</v>
      </c>
    </row>
    <row r="118" spans="1:9" x14ac:dyDescent="0.2">
      <c r="A118" t="s">
        <v>138</v>
      </c>
      <c r="B118" t="s">
        <v>2236</v>
      </c>
      <c r="C118" t="s">
        <v>2180</v>
      </c>
      <c r="D118" t="s">
        <v>1193</v>
      </c>
      <c r="E118" t="s">
        <v>10</v>
      </c>
      <c r="F118" t="s">
        <v>11</v>
      </c>
      <c r="G118" t="s">
        <v>5</v>
      </c>
      <c r="H118" t="s">
        <v>623</v>
      </c>
      <c r="I118" t="b" cm="1">
        <f t="array" ref="I118">SUMPRODUCT(--(D118=Assumptions!$A$4:$A$12))&gt;0</f>
        <v>1</v>
      </c>
    </row>
    <row r="119" spans="1:9" x14ac:dyDescent="0.2">
      <c r="A119" t="s">
        <v>138</v>
      </c>
      <c r="B119" t="s">
        <v>2237</v>
      </c>
      <c r="C119" t="s">
        <v>138</v>
      </c>
      <c r="D119" t="s">
        <v>1356</v>
      </c>
      <c r="E119" t="s">
        <v>46</v>
      </c>
      <c r="F119" t="s">
        <v>47</v>
      </c>
      <c r="G119" t="s">
        <v>5</v>
      </c>
      <c r="H119" t="s">
        <v>623</v>
      </c>
      <c r="I119" t="b" cm="1">
        <f t="array" ref="I119">SUMPRODUCT(--(D119=Assumptions!$A$4:$A$12))&gt;0</f>
        <v>0</v>
      </c>
    </row>
    <row r="120" spans="1:9" x14ac:dyDescent="0.2">
      <c r="A120" t="s">
        <v>138</v>
      </c>
      <c r="B120" t="s">
        <v>1309</v>
      </c>
      <c r="C120" t="s">
        <v>2180</v>
      </c>
      <c r="D120" t="s">
        <v>1193</v>
      </c>
      <c r="E120" t="s">
        <v>183</v>
      </c>
      <c r="F120" t="s">
        <v>184</v>
      </c>
      <c r="G120" t="s">
        <v>5</v>
      </c>
      <c r="H120" t="s">
        <v>623</v>
      </c>
      <c r="I120" t="b" cm="1">
        <f t="array" ref="I120">SUMPRODUCT(--(D120=Assumptions!$A$4:$A$12))&gt;0</f>
        <v>1</v>
      </c>
    </row>
    <row r="121" spans="1:9" x14ac:dyDescent="0.2">
      <c r="A121" t="s">
        <v>138</v>
      </c>
      <c r="B121" t="s">
        <v>1238</v>
      </c>
      <c r="C121" t="s">
        <v>2180</v>
      </c>
      <c r="D121" t="s">
        <v>1193</v>
      </c>
      <c r="E121" t="s">
        <v>10</v>
      </c>
      <c r="F121" t="s">
        <v>11</v>
      </c>
      <c r="G121" t="s">
        <v>5</v>
      </c>
      <c r="H121" t="s">
        <v>623</v>
      </c>
      <c r="I121" t="b" cm="1">
        <f t="array" ref="I121">SUMPRODUCT(--(D121=Assumptions!$A$4:$A$12))&gt;0</f>
        <v>1</v>
      </c>
    </row>
    <row r="122" spans="1:9" x14ac:dyDescent="0.2">
      <c r="A122" t="s">
        <v>138</v>
      </c>
      <c r="B122" t="s">
        <v>2231</v>
      </c>
      <c r="C122" t="s">
        <v>138</v>
      </c>
      <c r="D122" t="s">
        <v>1356</v>
      </c>
      <c r="E122" t="s">
        <v>2232</v>
      </c>
      <c r="F122" t="s">
        <v>2233</v>
      </c>
      <c r="G122" t="s">
        <v>5</v>
      </c>
      <c r="H122" t="s">
        <v>623</v>
      </c>
      <c r="I122" t="b" cm="1">
        <f t="array" ref="I122">SUMPRODUCT(--(D122=Assumptions!$A$4:$A$12))&gt;0</f>
        <v>0</v>
      </c>
    </row>
    <row r="123" spans="1:9" x14ac:dyDescent="0.2">
      <c r="A123" t="s">
        <v>138</v>
      </c>
      <c r="B123" t="s">
        <v>2212</v>
      </c>
      <c r="C123" t="s">
        <v>138</v>
      </c>
      <c r="D123" t="s">
        <v>1356</v>
      </c>
      <c r="E123" t="s">
        <v>634</v>
      </c>
      <c r="F123" t="s">
        <v>635</v>
      </c>
      <c r="G123" t="s">
        <v>5</v>
      </c>
      <c r="H123" t="s">
        <v>623</v>
      </c>
      <c r="I123" t="b" cm="1">
        <f t="array" ref="I123">SUMPRODUCT(--(D123=Assumptions!$A$4:$A$12))&gt;0</f>
        <v>0</v>
      </c>
    </row>
    <row r="124" spans="1:9" x14ac:dyDescent="0.2">
      <c r="A124" t="s">
        <v>138</v>
      </c>
      <c r="B124" t="s">
        <v>2238</v>
      </c>
      <c r="C124" t="s">
        <v>347</v>
      </c>
      <c r="D124" t="s">
        <v>1356</v>
      </c>
      <c r="E124" t="s">
        <v>10</v>
      </c>
      <c r="F124" t="s">
        <v>11</v>
      </c>
      <c r="G124" t="s">
        <v>5</v>
      </c>
      <c r="H124" t="s">
        <v>623</v>
      </c>
      <c r="I124" t="b" cm="1">
        <f t="array" ref="I124">SUMPRODUCT(--(D124=Assumptions!$A$4:$A$12))&gt;0</f>
        <v>0</v>
      </c>
    </row>
    <row r="125" spans="1:9" x14ac:dyDescent="0.2">
      <c r="A125" t="s">
        <v>138</v>
      </c>
      <c r="B125" t="s">
        <v>696</v>
      </c>
      <c r="C125" t="s">
        <v>2239</v>
      </c>
      <c r="D125" t="s">
        <v>627</v>
      </c>
      <c r="E125" t="s">
        <v>697</v>
      </c>
      <c r="F125" t="s">
        <v>698</v>
      </c>
      <c r="G125" t="s">
        <v>5</v>
      </c>
      <c r="H125" t="s">
        <v>623</v>
      </c>
      <c r="I125" t="b" cm="1">
        <f t="array" ref="I125">SUMPRODUCT(--(D125=Assumptions!$A$4:$A$12))&gt;0</f>
        <v>1</v>
      </c>
    </row>
    <row r="126" spans="1:9" x14ac:dyDescent="0.2">
      <c r="A126" t="s">
        <v>138</v>
      </c>
      <c r="B126" t="s">
        <v>696</v>
      </c>
      <c r="C126" t="s">
        <v>2239</v>
      </c>
      <c r="D126" t="s">
        <v>627</v>
      </c>
      <c r="E126" t="s">
        <v>699</v>
      </c>
      <c r="F126" t="s">
        <v>700</v>
      </c>
      <c r="G126" t="s">
        <v>617</v>
      </c>
      <c r="H126" t="s">
        <v>623</v>
      </c>
      <c r="I126" t="b" cm="1">
        <f t="array" ref="I126">SUMPRODUCT(--(D126=Assumptions!$A$4:$A$12))&gt;0</f>
        <v>1</v>
      </c>
    </row>
    <row r="127" spans="1:9" x14ac:dyDescent="0.2">
      <c r="A127" t="s">
        <v>138</v>
      </c>
      <c r="B127" t="s">
        <v>1297</v>
      </c>
      <c r="C127" t="s">
        <v>3379</v>
      </c>
      <c r="D127" t="s">
        <v>1356</v>
      </c>
      <c r="E127" t="s">
        <v>1298</v>
      </c>
      <c r="F127" t="s">
        <v>1299</v>
      </c>
      <c r="G127" t="s">
        <v>5</v>
      </c>
      <c r="H127" t="s">
        <v>623</v>
      </c>
      <c r="I127" t="b" cm="1">
        <f t="array" ref="I127">SUMPRODUCT(--(D127=Assumptions!$A$4:$A$12))&gt;0</f>
        <v>0</v>
      </c>
    </row>
    <row r="128" spans="1:9" x14ac:dyDescent="0.2">
      <c r="A128" t="s">
        <v>138</v>
      </c>
      <c r="B128" t="s">
        <v>1240</v>
      </c>
      <c r="C128" t="s">
        <v>2240</v>
      </c>
      <c r="D128" t="s">
        <v>1356</v>
      </c>
      <c r="E128" t="s">
        <v>2241</v>
      </c>
      <c r="F128" t="s">
        <v>2242</v>
      </c>
      <c r="G128" t="s">
        <v>5</v>
      </c>
      <c r="H128" t="s">
        <v>623</v>
      </c>
      <c r="I128" t="b" cm="1">
        <f t="array" ref="I128">SUMPRODUCT(--(D128=Assumptions!$A$4:$A$12))&gt;0</f>
        <v>0</v>
      </c>
    </row>
    <row r="129" spans="1:9" x14ac:dyDescent="0.2">
      <c r="A129" t="s">
        <v>138</v>
      </c>
      <c r="B129" t="s">
        <v>1239</v>
      </c>
      <c r="C129" t="s">
        <v>138</v>
      </c>
      <c r="D129" t="s">
        <v>1356</v>
      </c>
      <c r="E129" t="s">
        <v>139</v>
      </c>
      <c r="F129" t="s">
        <v>140</v>
      </c>
      <c r="G129" t="s">
        <v>5</v>
      </c>
      <c r="H129" t="s">
        <v>623</v>
      </c>
      <c r="I129" t="b" cm="1">
        <f t="array" ref="I129">SUMPRODUCT(--(D129=Assumptions!$A$4:$A$12))&gt;0</f>
        <v>0</v>
      </c>
    </row>
    <row r="130" spans="1:9" x14ac:dyDescent="0.2">
      <c r="A130" t="s">
        <v>138</v>
      </c>
      <c r="B130" t="s">
        <v>1291</v>
      </c>
      <c r="C130" t="s">
        <v>2180</v>
      </c>
      <c r="D130" t="s">
        <v>1356</v>
      </c>
      <c r="E130" t="s">
        <v>1292</v>
      </c>
      <c r="F130" t="s">
        <v>1293</v>
      </c>
      <c r="G130" t="s">
        <v>5</v>
      </c>
      <c r="H130" t="s">
        <v>623</v>
      </c>
      <c r="I130" t="b" cm="1">
        <f t="array" ref="I130">SUMPRODUCT(--(D130=Assumptions!$A$4:$A$12))&gt;0</f>
        <v>0</v>
      </c>
    </row>
    <row r="131" spans="1:9" x14ac:dyDescent="0.2">
      <c r="A131" t="s">
        <v>138</v>
      </c>
      <c r="B131" t="s">
        <v>701</v>
      </c>
      <c r="C131" t="s">
        <v>2141</v>
      </c>
      <c r="D131" t="s">
        <v>627</v>
      </c>
      <c r="E131" t="s">
        <v>702</v>
      </c>
      <c r="F131" t="s">
        <v>703</v>
      </c>
      <c r="G131" t="s">
        <v>5</v>
      </c>
      <c r="H131" t="s">
        <v>623</v>
      </c>
      <c r="I131" t="b" cm="1">
        <f t="array" ref="I131">SUMPRODUCT(--(D131=Assumptions!$A$4:$A$12))&gt;0</f>
        <v>1</v>
      </c>
    </row>
    <row r="132" spans="1:9" x14ac:dyDescent="0.2">
      <c r="A132" t="s">
        <v>2243</v>
      </c>
      <c r="B132" t="s">
        <v>867</v>
      </c>
      <c r="C132" t="s">
        <v>138</v>
      </c>
      <c r="D132" t="s">
        <v>2175</v>
      </c>
      <c r="E132" t="s">
        <v>10</v>
      </c>
      <c r="F132" t="s">
        <v>11</v>
      </c>
      <c r="G132" t="s">
        <v>622</v>
      </c>
      <c r="H132" t="s">
        <v>623</v>
      </c>
      <c r="I132" t="b" cm="1">
        <f t="array" ref="I132">SUMPRODUCT(--(D132=Assumptions!$A$4:$A$12))&gt;0</f>
        <v>0</v>
      </c>
    </row>
    <row r="133" spans="1:9" x14ac:dyDescent="0.2">
      <c r="A133" t="s">
        <v>191</v>
      </c>
      <c r="B133" t="s">
        <v>1340</v>
      </c>
      <c r="C133" t="s">
        <v>2180</v>
      </c>
      <c r="D133" t="s">
        <v>1193</v>
      </c>
      <c r="E133" t="s">
        <v>1341</v>
      </c>
      <c r="F133" t="s">
        <v>1342</v>
      </c>
      <c r="G133" t="s">
        <v>5</v>
      </c>
      <c r="H133" t="s">
        <v>623</v>
      </c>
      <c r="I133" t="b" cm="1">
        <f t="array" ref="I133">SUMPRODUCT(--(D133=Assumptions!$A$4:$A$12))&gt;0</f>
        <v>1</v>
      </c>
    </row>
    <row r="134" spans="1:9" x14ac:dyDescent="0.2">
      <c r="A134" t="s">
        <v>191</v>
      </c>
      <c r="B134" t="s">
        <v>704</v>
      </c>
      <c r="C134" t="s">
        <v>2244</v>
      </c>
      <c r="D134" t="s">
        <v>640</v>
      </c>
      <c r="E134" t="s">
        <v>705</v>
      </c>
      <c r="F134" t="s">
        <v>706</v>
      </c>
      <c r="G134" t="s">
        <v>617</v>
      </c>
      <c r="H134" t="s">
        <v>623</v>
      </c>
      <c r="I134" t="b" cm="1">
        <f t="array" ref="I134">SUMPRODUCT(--(D134=Assumptions!$A$4:$A$12))&gt;0</f>
        <v>1</v>
      </c>
    </row>
    <row r="135" spans="1:9" x14ac:dyDescent="0.2">
      <c r="A135" t="s">
        <v>191</v>
      </c>
      <c r="B135" t="s">
        <v>2245</v>
      </c>
      <c r="C135" t="s">
        <v>191</v>
      </c>
      <c r="D135" t="s">
        <v>1356</v>
      </c>
      <c r="E135" t="s">
        <v>355</v>
      </c>
      <c r="F135" t="s">
        <v>356</v>
      </c>
      <c r="G135" t="s">
        <v>5</v>
      </c>
      <c r="H135" t="s">
        <v>623</v>
      </c>
      <c r="I135" t="b" cm="1">
        <f t="array" ref="I135">SUMPRODUCT(--(D135=Assumptions!$A$4:$A$12))&gt;0</f>
        <v>0</v>
      </c>
    </row>
    <row r="136" spans="1:9" x14ac:dyDescent="0.2">
      <c r="A136" t="s">
        <v>191</v>
      </c>
      <c r="B136" t="s">
        <v>2246</v>
      </c>
      <c r="C136" t="s">
        <v>2180</v>
      </c>
      <c r="D136" t="s">
        <v>1193</v>
      </c>
      <c r="E136" t="s">
        <v>1613</v>
      </c>
      <c r="F136" t="s">
        <v>1614</v>
      </c>
      <c r="G136" t="s">
        <v>5</v>
      </c>
      <c r="H136" t="s">
        <v>623</v>
      </c>
      <c r="I136" t="b" cm="1">
        <f t="array" ref="I136">SUMPRODUCT(--(D136=Assumptions!$A$4:$A$12))&gt;0</f>
        <v>1</v>
      </c>
    </row>
    <row r="137" spans="1:9" x14ac:dyDescent="0.2">
      <c r="A137" t="s">
        <v>191</v>
      </c>
      <c r="B137" t="s">
        <v>2247</v>
      </c>
      <c r="C137" t="s">
        <v>4</v>
      </c>
      <c r="D137" t="s">
        <v>1356</v>
      </c>
      <c r="E137" t="s">
        <v>384</v>
      </c>
      <c r="F137" t="s">
        <v>385</v>
      </c>
      <c r="G137" t="s">
        <v>5</v>
      </c>
      <c r="H137" t="s">
        <v>623</v>
      </c>
      <c r="I137" t="b" cm="1">
        <f t="array" ref="I137">SUMPRODUCT(--(D137=Assumptions!$A$4:$A$12))&gt;0</f>
        <v>0</v>
      </c>
    </row>
    <row r="138" spans="1:9" x14ac:dyDescent="0.2">
      <c r="A138" t="s">
        <v>191</v>
      </c>
      <c r="B138" t="s">
        <v>2248</v>
      </c>
      <c r="C138" t="s">
        <v>191</v>
      </c>
      <c r="D138" t="s">
        <v>1356</v>
      </c>
      <c r="E138" t="s">
        <v>1352</v>
      </c>
      <c r="F138" t="s">
        <v>1353</v>
      </c>
      <c r="G138" t="s">
        <v>5</v>
      </c>
      <c r="H138" t="s">
        <v>623</v>
      </c>
      <c r="I138" t="b" cm="1">
        <f t="array" ref="I138">SUMPRODUCT(--(D138=Assumptions!$A$4:$A$12))&gt;0</f>
        <v>0</v>
      </c>
    </row>
    <row r="139" spans="1:9" x14ac:dyDescent="0.2">
      <c r="A139" t="s">
        <v>191</v>
      </c>
      <c r="B139" t="s">
        <v>2249</v>
      </c>
      <c r="C139" t="s">
        <v>2180</v>
      </c>
      <c r="D139" t="s">
        <v>1193</v>
      </c>
      <c r="E139" t="s">
        <v>2250</v>
      </c>
      <c r="F139" t="s">
        <v>2251</v>
      </c>
      <c r="G139" t="s">
        <v>5</v>
      </c>
      <c r="H139" t="s">
        <v>623</v>
      </c>
      <c r="I139" t="b" cm="1">
        <f t="array" ref="I139">SUMPRODUCT(--(D139=Assumptions!$A$4:$A$12))&gt;0</f>
        <v>1</v>
      </c>
    </row>
    <row r="140" spans="1:9" x14ac:dyDescent="0.2">
      <c r="A140" t="s">
        <v>191</v>
      </c>
      <c r="B140" t="s">
        <v>2252</v>
      </c>
      <c r="C140" t="s">
        <v>2180</v>
      </c>
      <c r="D140" t="s">
        <v>1193</v>
      </c>
      <c r="E140" t="s">
        <v>10</v>
      </c>
      <c r="F140" t="s">
        <v>11</v>
      </c>
      <c r="G140" t="s">
        <v>5</v>
      </c>
      <c r="H140" t="s">
        <v>623</v>
      </c>
      <c r="I140" t="b" cm="1">
        <f t="array" ref="I140">SUMPRODUCT(--(D140=Assumptions!$A$4:$A$12))&gt;0</f>
        <v>1</v>
      </c>
    </row>
    <row r="141" spans="1:9" x14ac:dyDescent="0.2">
      <c r="A141" t="s">
        <v>191</v>
      </c>
      <c r="B141" t="s">
        <v>2253</v>
      </c>
      <c r="C141" t="s">
        <v>2180</v>
      </c>
      <c r="D141" t="s">
        <v>1193</v>
      </c>
      <c r="E141" t="s">
        <v>2254</v>
      </c>
      <c r="F141" t="s">
        <v>2255</v>
      </c>
      <c r="G141" t="s">
        <v>5</v>
      </c>
      <c r="H141" t="s">
        <v>623</v>
      </c>
      <c r="I141" t="b" cm="1">
        <f t="array" ref="I141">SUMPRODUCT(--(D141=Assumptions!$A$4:$A$12))&gt;0</f>
        <v>1</v>
      </c>
    </row>
    <row r="142" spans="1:9" x14ac:dyDescent="0.2">
      <c r="A142" t="s">
        <v>191</v>
      </c>
      <c r="B142" t="s">
        <v>704</v>
      </c>
      <c r="C142" t="s">
        <v>2244</v>
      </c>
      <c r="D142" t="s">
        <v>627</v>
      </c>
      <c r="E142" t="s">
        <v>705</v>
      </c>
      <c r="F142" t="s">
        <v>706</v>
      </c>
      <c r="G142" t="s">
        <v>617</v>
      </c>
      <c r="H142" t="s">
        <v>623</v>
      </c>
      <c r="I142" t="b" cm="1">
        <f t="array" ref="I142">SUMPRODUCT(--(D142=Assumptions!$A$4:$A$12))&gt;0</f>
        <v>1</v>
      </c>
    </row>
    <row r="143" spans="1:9" x14ac:dyDescent="0.2">
      <c r="A143" t="s">
        <v>191</v>
      </c>
      <c r="B143" t="s">
        <v>2256</v>
      </c>
      <c r="C143" t="s">
        <v>2180</v>
      </c>
      <c r="D143" t="s">
        <v>1193</v>
      </c>
      <c r="E143" t="s">
        <v>46</v>
      </c>
      <c r="F143" t="s">
        <v>47</v>
      </c>
      <c r="G143" t="s">
        <v>5</v>
      </c>
      <c r="H143" t="s">
        <v>623</v>
      </c>
      <c r="I143" t="b" cm="1">
        <f t="array" ref="I143">SUMPRODUCT(--(D143=Assumptions!$A$4:$A$12))&gt;0</f>
        <v>1</v>
      </c>
    </row>
    <row r="144" spans="1:9" x14ac:dyDescent="0.2">
      <c r="A144" t="s">
        <v>191</v>
      </c>
      <c r="B144" t="s">
        <v>2257</v>
      </c>
      <c r="C144" t="s">
        <v>2180</v>
      </c>
      <c r="D144" t="s">
        <v>1193</v>
      </c>
      <c r="E144" t="s">
        <v>675</v>
      </c>
      <c r="F144" t="s">
        <v>676</v>
      </c>
      <c r="G144" t="s">
        <v>5</v>
      </c>
      <c r="H144" t="s">
        <v>623</v>
      </c>
      <c r="I144" t="b" cm="1">
        <f t="array" ref="I144">SUMPRODUCT(--(D144=Assumptions!$A$4:$A$12))&gt;0</f>
        <v>1</v>
      </c>
    </row>
    <row r="145" spans="1:9" x14ac:dyDescent="0.2">
      <c r="A145" t="s">
        <v>191</v>
      </c>
      <c r="B145" t="s">
        <v>707</v>
      </c>
      <c r="C145" t="s">
        <v>572</v>
      </c>
      <c r="D145" t="s">
        <v>627</v>
      </c>
      <c r="E145" t="s">
        <v>226</v>
      </c>
      <c r="F145" t="s">
        <v>227</v>
      </c>
      <c r="G145" t="s">
        <v>5</v>
      </c>
      <c r="H145" t="s">
        <v>623</v>
      </c>
      <c r="I145" t="b" cm="1">
        <f t="array" ref="I145">SUMPRODUCT(--(D145=Assumptions!$A$4:$A$12))&gt;0</f>
        <v>1</v>
      </c>
    </row>
    <row r="146" spans="1:9" x14ac:dyDescent="0.2">
      <c r="A146" t="s">
        <v>191</v>
      </c>
      <c r="B146" t="s">
        <v>2258</v>
      </c>
      <c r="C146" t="s">
        <v>2259</v>
      </c>
      <c r="D146" t="s">
        <v>1356</v>
      </c>
      <c r="E146" t="s">
        <v>708</v>
      </c>
      <c r="F146" t="s">
        <v>148</v>
      </c>
      <c r="G146" t="s">
        <v>5</v>
      </c>
      <c r="H146" t="s">
        <v>623</v>
      </c>
      <c r="I146" t="b" cm="1">
        <f t="array" ref="I146">SUMPRODUCT(--(D146=Assumptions!$A$4:$A$12))&gt;0</f>
        <v>0</v>
      </c>
    </row>
    <row r="147" spans="1:9" x14ac:dyDescent="0.2">
      <c r="A147" t="s">
        <v>191</v>
      </c>
      <c r="B147" t="s">
        <v>2260</v>
      </c>
      <c r="C147" t="s">
        <v>326</v>
      </c>
      <c r="D147" t="s">
        <v>1356</v>
      </c>
      <c r="E147" t="s">
        <v>2261</v>
      </c>
      <c r="F147" t="s">
        <v>2262</v>
      </c>
      <c r="G147" t="s">
        <v>5</v>
      </c>
      <c r="H147" t="s">
        <v>623</v>
      </c>
      <c r="I147" t="b" cm="1">
        <f t="array" ref="I147">SUMPRODUCT(--(D147=Assumptions!$A$4:$A$12))&gt;0</f>
        <v>0</v>
      </c>
    </row>
    <row r="148" spans="1:9" x14ac:dyDescent="0.2">
      <c r="A148" t="s">
        <v>191</v>
      </c>
      <c r="B148" t="s">
        <v>2263</v>
      </c>
      <c r="C148" t="s">
        <v>3380</v>
      </c>
      <c r="D148" t="s">
        <v>1356</v>
      </c>
      <c r="E148" t="s">
        <v>61</v>
      </c>
      <c r="F148" t="s">
        <v>62</v>
      </c>
      <c r="G148" t="s">
        <v>5</v>
      </c>
      <c r="H148" t="s">
        <v>623</v>
      </c>
      <c r="I148" t="b" cm="1">
        <f t="array" ref="I148">SUMPRODUCT(--(D148=Assumptions!$A$4:$A$12))&gt;0</f>
        <v>0</v>
      </c>
    </row>
    <row r="149" spans="1:9" x14ac:dyDescent="0.2">
      <c r="A149" t="s">
        <v>191</v>
      </c>
      <c r="B149" t="s">
        <v>2264</v>
      </c>
      <c r="C149" t="s">
        <v>2180</v>
      </c>
      <c r="D149" t="s">
        <v>1193</v>
      </c>
      <c r="E149" t="s">
        <v>1583</v>
      </c>
      <c r="F149" t="s">
        <v>1584</v>
      </c>
      <c r="G149" t="s">
        <v>5</v>
      </c>
      <c r="H149" t="s">
        <v>623</v>
      </c>
      <c r="I149" t="b" cm="1">
        <f t="array" ref="I149">SUMPRODUCT(--(D149=Assumptions!$A$4:$A$12))&gt;0</f>
        <v>1</v>
      </c>
    </row>
    <row r="150" spans="1:9" x14ac:dyDescent="0.2">
      <c r="A150" t="s">
        <v>191</v>
      </c>
      <c r="B150" t="s">
        <v>2265</v>
      </c>
      <c r="C150" t="s">
        <v>2266</v>
      </c>
      <c r="D150" t="s">
        <v>1356</v>
      </c>
      <c r="E150" t="s">
        <v>1330</v>
      </c>
      <c r="F150" t="s">
        <v>1331</v>
      </c>
      <c r="G150" t="s">
        <v>5</v>
      </c>
      <c r="H150" t="s">
        <v>623</v>
      </c>
      <c r="I150" t="b" cm="1">
        <f t="array" ref="I150">SUMPRODUCT(--(D150=Assumptions!$A$4:$A$12))&gt;0</f>
        <v>0</v>
      </c>
    </row>
    <row r="151" spans="1:9" x14ac:dyDescent="0.2">
      <c r="A151" t="s">
        <v>191</v>
      </c>
      <c r="B151" t="s">
        <v>1317</v>
      </c>
      <c r="C151" t="s">
        <v>2180</v>
      </c>
      <c r="D151" t="s">
        <v>1193</v>
      </c>
      <c r="E151" t="s">
        <v>1318</v>
      </c>
      <c r="F151" t="s">
        <v>1319</v>
      </c>
      <c r="G151" t="s">
        <v>5</v>
      </c>
      <c r="H151" t="s">
        <v>623</v>
      </c>
      <c r="I151" t="b" cm="1">
        <f t="array" ref="I151">SUMPRODUCT(--(D151=Assumptions!$A$4:$A$12))&gt;0</f>
        <v>1</v>
      </c>
    </row>
    <row r="152" spans="1:9" x14ac:dyDescent="0.2">
      <c r="A152" t="s">
        <v>191</v>
      </c>
      <c r="B152" t="s">
        <v>709</v>
      </c>
      <c r="C152" t="s">
        <v>2180</v>
      </c>
      <c r="D152" t="s">
        <v>1193</v>
      </c>
      <c r="E152" t="s">
        <v>73</v>
      </c>
      <c r="F152" t="s">
        <v>74</v>
      </c>
      <c r="G152" t="s">
        <v>5</v>
      </c>
      <c r="H152" t="s">
        <v>623</v>
      </c>
      <c r="I152" t="b" cm="1">
        <f t="array" ref="I152">SUMPRODUCT(--(D152=Assumptions!$A$4:$A$12))&gt;0</f>
        <v>1</v>
      </c>
    </row>
    <row r="153" spans="1:9" x14ac:dyDescent="0.2">
      <c r="A153" t="s">
        <v>191</v>
      </c>
      <c r="B153" t="s">
        <v>710</v>
      </c>
      <c r="C153" t="s">
        <v>138</v>
      </c>
      <c r="D153" t="s">
        <v>627</v>
      </c>
      <c r="E153" t="s">
        <v>46</v>
      </c>
      <c r="F153" t="s">
        <v>47</v>
      </c>
      <c r="G153" t="s">
        <v>5</v>
      </c>
      <c r="H153" t="s">
        <v>623</v>
      </c>
      <c r="I153" t="b" cm="1">
        <f t="array" ref="I153">SUMPRODUCT(--(D153=Assumptions!$A$4:$A$12))&gt;0</f>
        <v>1</v>
      </c>
    </row>
    <row r="154" spans="1:9" x14ac:dyDescent="0.2">
      <c r="A154" t="s">
        <v>191</v>
      </c>
      <c r="B154" t="s">
        <v>2267</v>
      </c>
      <c r="C154" t="s">
        <v>2180</v>
      </c>
      <c r="D154" t="s">
        <v>1193</v>
      </c>
      <c r="E154" t="s">
        <v>1583</v>
      </c>
      <c r="F154" t="s">
        <v>1584</v>
      </c>
      <c r="G154" t="s">
        <v>5</v>
      </c>
      <c r="H154" t="s">
        <v>623</v>
      </c>
      <c r="I154" t="b" cm="1">
        <f t="array" ref="I154">SUMPRODUCT(--(D154=Assumptions!$A$4:$A$12))&gt;0</f>
        <v>1</v>
      </c>
    </row>
    <row r="155" spans="1:9" x14ac:dyDescent="0.2">
      <c r="A155" t="s">
        <v>191</v>
      </c>
      <c r="B155" t="s">
        <v>1326</v>
      </c>
      <c r="C155" t="s">
        <v>200</v>
      </c>
      <c r="D155" t="s">
        <v>1356</v>
      </c>
      <c r="E155" t="s">
        <v>1327</v>
      </c>
      <c r="F155" t="s">
        <v>1328</v>
      </c>
      <c r="G155" t="s">
        <v>5</v>
      </c>
      <c r="H155" t="s">
        <v>623</v>
      </c>
      <c r="I155" t="b" cm="1">
        <f t="array" ref="I155">SUMPRODUCT(--(D155=Assumptions!$A$4:$A$12))&gt;0</f>
        <v>0</v>
      </c>
    </row>
    <row r="156" spans="1:9" x14ac:dyDescent="0.2">
      <c r="A156" t="s">
        <v>444</v>
      </c>
      <c r="B156" t="s">
        <v>2268</v>
      </c>
      <c r="C156" t="s">
        <v>191</v>
      </c>
      <c r="D156" t="s">
        <v>2269</v>
      </c>
      <c r="E156" t="s">
        <v>36</v>
      </c>
      <c r="F156" t="s">
        <v>37</v>
      </c>
      <c r="G156" t="s">
        <v>622</v>
      </c>
      <c r="H156" t="s">
        <v>623</v>
      </c>
      <c r="I156" t="b" cm="1">
        <f t="array" ref="I156">SUMPRODUCT(--(D156=Assumptions!$A$4:$A$12))&gt;0</f>
        <v>0</v>
      </c>
    </row>
    <row r="157" spans="1:9" x14ac:dyDescent="0.2">
      <c r="A157" t="s">
        <v>191</v>
      </c>
      <c r="B157" t="s">
        <v>2270</v>
      </c>
      <c r="C157" t="s">
        <v>1356</v>
      </c>
      <c r="D157" t="s">
        <v>2271</v>
      </c>
      <c r="E157" t="s">
        <v>2272</v>
      </c>
      <c r="F157" t="s">
        <v>2273</v>
      </c>
      <c r="G157" t="s">
        <v>613</v>
      </c>
      <c r="H157" t="s">
        <v>623</v>
      </c>
      <c r="I157" t="b" cm="1">
        <f t="array" ref="I157">SUMPRODUCT(--(D157=Assumptions!$A$4:$A$12))&gt;0</f>
        <v>0</v>
      </c>
    </row>
    <row r="158" spans="1:9" x14ac:dyDescent="0.2">
      <c r="A158" t="s">
        <v>200</v>
      </c>
      <c r="B158" t="s">
        <v>2274</v>
      </c>
      <c r="C158" t="s">
        <v>200</v>
      </c>
      <c r="D158" t="s">
        <v>1356</v>
      </c>
      <c r="E158" t="s">
        <v>712</v>
      </c>
      <c r="F158" t="s">
        <v>713</v>
      </c>
      <c r="G158" t="s">
        <v>5</v>
      </c>
      <c r="H158" t="s">
        <v>623</v>
      </c>
      <c r="I158" t="b" cm="1">
        <f t="array" ref="I158">SUMPRODUCT(--(D158=Assumptions!$A$4:$A$12))&gt;0</f>
        <v>0</v>
      </c>
    </row>
    <row r="159" spans="1:9" x14ac:dyDescent="0.2">
      <c r="A159" t="s">
        <v>200</v>
      </c>
      <c r="B159" t="s">
        <v>2275</v>
      </c>
      <c r="C159" t="s">
        <v>2276</v>
      </c>
      <c r="D159" t="s">
        <v>1356</v>
      </c>
      <c r="E159" t="s">
        <v>139</v>
      </c>
      <c r="F159" t="s">
        <v>140</v>
      </c>
      <c r="G159" t="s">
        <v>5</v>
      </c>
      <c r="H159" t="s">
        <v>623</v>
      </c>
      <c r="I159" t="b" cm="1">
        <f t="array" ref="I159">SUMPRODUCT(--(D159=Assumptions!$A$4:$A$12))&gt;0</f>
        <v>0</v>
      </c>
    </row>
    <row r="160" spans="1:9" x14ac:dyDescent="0.2">
      <c r="A160" t="s">
        <v>200</v>
      </c>
      <c r="B160" t="s">
        <v>2277</v>
      </c>
      <c r="C160" t="s">
        <v>2180</v>
      </c>
      <c r="D160" t="s">
        <v>1193</v>
      </c>
      <c r="E160" t="s">
        <v>1817</v>
      </c>
      <c r="F160" t="s">
        <v>1818</v>
      </c>
      <c r="G160" t="s">
        <v>5</v>
      </c>
      <c r="H160" t="s">
        <v>623</v>
      </c>
      <c r="I160" t="b" cm="1">
        <f t="array" ref="I160">SUMPRODUCT(--(D160=Assumptions!$A$4:$A$12))&gt;0</f>
        <v>1</v>
      </c>
    </row>
    <row r="161" spans="1:9" x14ac:dyDescent="0.2">
      <c r="A161" t="s">
        <v>200</v>
      </c>
      <c r="B161" t="s">
        <v>1487</v>
      </c>
      <c r="C161" t="s">
        <v>200</v>
      </c>
      <c r="D161" t="s">
        <v>1356</v>
      </c>
      <c r="E161" t="s">
        <v>139</v>
      </c>
      <c r="F161" t="s">
        <v>140</v>
      </c>
      <c r="G161" t="s">
        <v>5</v>
      </c>
      <c r="H161" t="s">
        <v>623</v>
      </c>
      <c r="I161" t="b" cm="1">
        <f t="array" ref="I161">SUMPRODUCT(--(D161=Assumptions!$A$4:$A$12))&gt;0</f>
        <v>0</v>
      </c>
    </row>
    <row r="162" spans="1:9" x14ac:dyDescent="0.2">
      <c r="A162" t="s">
        <v>200</v>
      </c>
      <c r="B162" t="s">
        <v>2277</v>
      </c>
      <c r="C162" t="s">
        <v>2180</v>
      </c>
      <c r="D162" t="s">
        <v>1193</v>
      </c>
      <c r="E162" t="s">
        <v>1817</v>
      </c>
      <c r="F162" t="s">
        <v>1818</v>
      </c>
      <c r="G162" t="s">
        <v>5</v>
      </c>
      <c r="H162" t="s">
        <v>623</v>
      </c>
      <c r="I162" t="b" cm="1">
        <f t="array" ref="I162">SUMPRODUCT(--(D162=Assumptions!$A$4:$A$12))&gt;0</f>
        <v>1</v>
      </c>
    </row>
    <row r="163" spans="1:9" x14ac:dyDescent="0.2">
      <c r="A163" t="s">
        <v>200</v>
      </c>
      <c r="B163" t="s">
        <v>2278</v>
      </c>
      <c r="C163" t="s">
        <v>2180</v>
      </c>
      <c r="D163" t="s">
        <v>1193</v>
      </c>
      <c r="E163" t="s">
        <v>2279</v>
      </c>
      <c r="F163" t="s">
        <v>2280</v>
      </c>
      <c r="G163" t="s">
        <v>5</v>
      </c>
      <c r="H163" t="s">
        <v>623</v>
      </c>
      <c r="I163" t="b" cm="1">
        <f t="array" ref="I163">SUMPRODUCT(--(D163=Assumptions!$A$4:$A$12))&gt;0</f>
        <v>1</v>
      </c>
    </row>
    <row r="164" spans="1:9" x14ac:dyDescent="0.2">
      <c r="A164" t="s">
        <v>200</v>
      </c>
      <c r="B164" t="s">
        <v>423</v>
      </c>
      <c r="C164" t="s">
        <v>200</v>
      </c>
      <c r="D164" t="s">
        <v>1356</v>
      </c>
      <c r="E164" t="s">
        <v>424</v>
      </c>
      <c r="F164" t="s">
        <v>425</v>
      </c>
      <c r="G164" t="s">
        <v>5</v>
      </c>
      <c r="H164" t="s">
        <v>623</v>
      </c>
      <c r="I164" t="b" cm="1">
        <f t="array" ref="I164">SUMPRODUCT(--(D164=Assumptions!$A$4:$A$12))&gt;0</f>
        <v>0</v>
      </c>
    </row>
    <row r="165" spans="1:9" x14ac:dyDescent="0.2">
      <c r="A165" t="s">
        <v>200</v>
      </c>
      <c r="B165" t="s">
        <v>2281</v>
      </c>
      <c r="C165" t="s">
        <v>2180</v>
      </c>
      <c r="D165" t="s">
        <v>1193</v>
      </c>
      <c r="E165" t="s">
        <v>2282</v>
      </c>
      <c r="F165" t="s">
        <v>2283</v>
      </c>
      <c r="G165" t="s">
        <v>5</v>
      </c>
      <c r="H165" t="s">
        <v>647</v>
      </c>
      <c r="I165" t="b" cm="1">
        <f t="array" ref="I165">SUMPRODUCT(--(D165=Assumptions!$A$4:$A$12))&gt;0</f>
        <v>1</v>
      </c>
    </row>
    <row r="166" spans="1:9" x14ac:dyDescent="0.2">
      <c r="A166" t="s">
        <v>200</v>
      </c>
      <c r="B166" t="s">
        <v>2281</v>
      </c>
      <c r="C166" t="s">
        <v>2180</v>
      </c>
      <c r="D166" t="s">
        <v>1193</v>
      </c>
      <c r="E166" t="s">
        <v>139</v>
      </c>
      <c r="F166" t="s">
        <v>140</v>
      </c>
      <c r="G166" t="s">
        <v>5</v>
      </c>
      <c r="H166" t="s">
        <v>623</v>
      </c>
      <c r="I166" t="b" cm="1">
        <f t="array" ref="I166">SUMPRODUCT(--(D166=Assumptions!$A$4:$A$12))&gt;0</f>
        <v>1</v>
      </c>
    </row>
    <row r="167" spans="1:9" x14ac:dyDescent="0.2">
      <c r="A167" t="s">
        <v>200</v>
      </c>
      <c r="B167" t="s">
        <v>2284</v>
      </c>
      <c r="C167" t="s">
        <v>2180</v>
      </c>
      <c r="D167" t="s">
        <v>1193</v>
      </c>
      <c r="E167" t="s">
        <v>1986</v>
      </c>
      <c r="F167" t="s">
        <v>1987</v>
      </c>
      <c r="G167" t="s">
        <v>15</v>
      </c>
      <c r="H167" t="s">
        <v>623</v>
      </c>
      <c r="I167" t="b" cm="1">
        <f t="array" ref="I167">SUMPRODUCT(--(D167=Assumptions!$A$4:$A$12))&gt;0</f>
        <v>1</v>
      </c>
    </row>
    <row r="168" spans="1:9" x14ac:dyDescent="0.2">
      <c r="A168" t="s">
        <v>200</v>
      </c>
      <c r="B168" t="s">
        <v>2285</v>
      </c>
      <c r="C168" t="s">
        <v>200</v>
      </c>
      <c r="D168" t="s">
        <v>1356</v>
      </c>
      <c r="E168" t="s">
        <v>2286</v>
      </c>
      <c r="F168" t="s">
        <v>2287</v>
      </c>
      <c r="G168" t="s">
        <v>5</v>
      </c>
      <c r="H168" t="s">
        <v>623</v>
      </c>
      <c r="I168" t="b" cm="1">
        <f t="array" ref="I168">SUMPRODUCT(--(D168=Assumptions!$A$4:$A$12))&gt;0</f>
        <v>0</v>
      </c>
    </row>
    <row r="169" spans="1:9" x14ac:dyDescent="0.2">
      <c r="A169" t="s">
        <v>200</v>
      </c>
      <c r="B169" t="s">
        <v>2285</v>
      </c>
      <c r="C169" t="s">
        <v>200</v>
      </c>
      <c r="D169" t="s">
        <v>1356</v>
      </c>
      <c r="E169" t="s">
        <v>1552</v>
      </c>
      <c r="F169" t="s">
        <v>1553</v>
      </c>
      <c r="G169" t="s">
        <v>5</v>
      </c>
      <c r="H169" t="s">
        <v>647</v>
      </c>
      <c r="I169" t="b" cm="1">
        <f t="array" ref="I169">SUMPRODUCT(--(D169=Assumptions!$A$4:$A$12))&gt;0</f>
        <v>0</v>
      </c>
    </row>
    <row r="170" spans="1:9" x14ac:dyDescent="0.2">
      <c r="A170" t="s">
        <v>200</v>
      </c>
      <c r="B170" t="s">
        <v>2288</v>
      </c>
      <c r="C170" t="s">
        <v>2180</v>
      </c>
      <c r="D170" t="s">
        <v>1193</v>
      </c>
      <c r="E170" t="s">
        <v>2289</v>
      </c>
      <c r="F170" t="s">
        <v>2290</v>
      </c>
      <c r="G170" t="s">
        <v>5</v>
      </c>
      <c r="H170" t="s">
        <v>623</v>
      </c>
      <c r="I170" t="b" cm="1">
        <f t="array" ref="I170">SUMPRODUCT(--(D170=Assumptions!$A$4:$A$12))&gt;0</f>
        <v>1</v>
      </c>
    </row>
    <row r="171" spans="1:9" x14ac:dyDescent="0.2">
      <c r="A171" t="s">
        <v>200</v>
      </c>
      <c r="B171" t="s">
        <v>2291</v>
      </c>
      <c r="C171" t="s">
        <v>2180</v>
      </c>
      <c r="D171" t="s">
        <v>1193</v>
      </c>
      <c r="E171" t="s">
        <v>2292</v>
      </c>
      <c r="F171" t="s">
        <v>2293</v>
      </c>
      <c r="G171" t="s">
        <v>5</v>
      </c>
      <c r="H171" t="s">
        <v>623</v>
      </c>
      <c r="I171" t="b" cm="1">
        <f t="array" ref="I171">SUMPRODUCT(--(D171=Assumptions!$A$4:$A$12))&gt;0</f>
        <v>1</v>
      </c>
    </row>
    <row r="172" spans="1:9" x14ac:dyDescent="0.2">
      <c r="A172" t="s">
        <v>200</v>
      </c>
      <c r="B172" t="s">
        <v>714</v>
      </c>
      <c r="C172" t="s">
        <v>2294</v>
      </c>
      <c r="D172" t="s">
        <v>627</v>
      </c>
      <c r="E172" t="s">
        <v>715</v>
      </c>
      <c r="F172" t="s">
        <v>716</v>
      </c>
      <c r="G172" t="s">
        <v>5</v>
      </c>
      <c r="H172" t="s">
        <v>623</v>
      </c>
      <c r="I172" t="b" cm="1">
        <f t="array" ref="I172">SUMPRODUCT(--(D172=Assumptions!$A$4:$A$12))&gt;0</f>
        <v>1</v>
      </c>
    </row>
    <row r="173" spans="1:9" x14ac:dyDescent="0.2">
      <c r="A173" t="s">
        <v>200</v>
      </c>
      <c r="B173" t="s">
        <v>717</v>
      </c>
      <c r="C173" t="s">
        <v>2141</v>
      </c>
      <c r="D173" t="s">
        <v>627</v>
      </c>
      <c r="E173" t="s">
        <v>718</v>
      </c>
      <c r="F173" t="s">
        <v>719</v>
      </c>
      <c r="G173" t="s">
        <v>5</v>
      </c>
      <c r="H173" t="s">
        <v>623</v>
      </c>
      <c r="I173" t="b" cm="1">
        <f t="array" ref="I173">SUMPRODUCT(--(D173=Assumptions!$A$4:$A$12))&gt;0</f>
        <v>1</v>
      </c>
    </row>
    <row r="174" spans="1:9" x14ac:dyDescent="0.2">
      <c r="A174" t="s">
        <v>200</v>
      </c>
      <c r="B174" t="s">
        <v>2295</v>
      </c>
      <c r="C174" t="s">
        <v>2180</v>
      </c>
      <c r="D174" t="s">
        <v>1555</v>
      </c>
      <c r="E174" t="s">
        <v>2296</v>
      </c>
      <c r="F174" t="s">
        <v>47</v>
      </c>
      <c r="G174" t="s">
        <v>5</v>
      </c>
      <c r="H174" t="s">
        <v>623</v>
      </c>
      <c r="I174" t="b" cm="1">
        <f t="array" ref="I174">SUMPRODUCT(--(D174=Assumptions!$A$4:$A$12))&gt;0</f>
        <v>0</v>
      </c>
    </row>
    <row r="175" spans="1:9" x14ac:dyDescent="0.2">
      <c r="A175" t="s">
        <v>200</v>
      </c>
      <c r="B175" t="s">
        <v>2297</v>
      </c>
      <c r="C175" t="s">
        <v>200</v>
      </c>
      <c r="D175" t="s">
        <v>1356</v>
      </c>
      <c r="E175" t="s">
        <v>1454</v>
      </c>
      <c r="F175" t="s">
        <v>1455</v>
      </c>
      <c r="G175" t="s">
        <v>5</v>
      </c>
      <c r="H175" t="s">
        <v>623</v>
      </c>
      <c r="I175" t="b" cm="1">
        <f t="array" ref="I175">SUMPRODUCT(--(D175=Assumptions!$A$4:$A$12))&gt;0</f>
        <v>0</v>
      </c>
    </row>
    <row r="176" spans="1:9" x14ac:dyDescent="0.2">
      <c r="A176" t="s">
        <v>200</v>
      </c>
      <c r="B176" t="s">
        <v>2298</v>
      </c>
      <c r="C176" t="s">
        <v>200</v>
      </c>
      <c r="D176" t="s">
        <v>1356</v>
      </c>
      <c r="E176" t="s">
        <v>1252</v>
      </c>
      <c r="F176" t="s">
        <v>1253</v>
      </c>
      <c r="G176" t="s">
        <v>5</v>
      </c>
      <c r="H176" t="s">
        <v>623</v>
      </c>
      <c r="I176" t="b" cm="1">
        <f t="array" ref="I176">SUMPRODUCT(--(D176=Assumptions!$A$4:$A$12))&gt;0</f>
        <v>0</v>
      </c>
    </row>
    <row r="177" spans="1:9" x14ac:dyDescent="0.2">
      <c r="A177" t="s">
        <v>200</v>
      </c>
      <c r="B177" t="s">
        <v>2299</v>
      </c>
      <c r="C177" t="s">
        <v>200</v>
      </c>
      <c r="D177" t="s">
        <v>1356</v>
      </c>
      <c r="E177" t="s">
        <v>13</v>
      </c>
      <c r="F177" t="s">
        <v>14</v>
      </c>
      <c r="G177" t="s">
        <v>5</v>
      </c>
      <c r="H177" t="s">
        <v>623</v>
      </c>
      <c r="I177" t="b" cm="1">
        <f t="array" ref="I177">SUMPRODUCT(--(D177=Assumptions!$A$4:$A$12))&gt;0</f>
        <v>0</v>
      </c>
    </row>
    <row r="178" spans="1:9" x14ac:dyDescent="0.2">
      <c r="A178" t="s">
        <v>200</v>
      </c>
      <c r="B178" t="s">
        <v>2300</v>
      </c>
      <c r="C178" t="s">
        <v>200</v>
      </c>
      <c r="D178" t="s">
        <v>1356</v>
      </c>
      <c r="E178" t="s">
        <v>242</v>
      </c>
      <c r="F178" t="s">
        <v>243</v>
      </c>
      <c r="G178" t="s">
        <v>5</v>
      </c>
      <c r="H178" t="s">
        <v>623</v>
      </c>
      <c r="I178" t="b" cm="1">
        <f t="array" ref="I178">SUMPRODUCT(--(D178=Assumptions!$A$4:$A$12))&gt;0</f>
        <v>0</v>
      </c>
    </row>
    <row r="179" spans="1:9" x14ac:dyDescent="0.2">
      <c r="A179" t="s">
        <v>200</v>
      </c>
      <c r="B179" t="s">
        <v>1355</v>
      </c>
      <c r="C179" t="s">
        <v>200</v>
      </c>
      <c r="D179" t="s">
        <v>1356</v>
      </c>
      <c r="E179" t="s">
        <v>1466</v>
      </c>
      <c r="F179" t="s">
        <v>1467</v>
      </c>
      <c r="G179" t="s">
        <v>5</v>
      </c>
      <c r="H179" t="s">
        <v>623</v>
      </c>
      <c r="I179" t="b" cm="1">
        <f t="array" ref="I179">SUMPRODUCT(--(D179=Assumptions!$A$4:$A$12))&gt;0</f>
        <v>0</v>
      </c>
    </row>
    <row r="180" spans="1:9" x14ac:dyDescent="0.2">
      <c r="A180" t="s">
        <v>200</v>
      </c>
      <c r="B180" t="s">
        <v>1538</v>
      </c>
      <c r="C180" t="s">
        <v>200</v>
      </c>
      <c r="D180" t="s">
        <v>1356</v>
      </c>
      <c r="E180" t="s">
        <v>1252</v>
      </c>
      <c r="F180" t="s">
        <v>1253</v>
      </c>
      <c r="G180" t="s">
        <v>5</v>
      </c>
      <c r="H180" t="s">
        <v>623</v>
      </c>
      <c r="I180" t="b" cm="1">
        <f t="array" ref="I180">SUMPRODUCT(--(D180=Assumptions!$A$4:$A$12))&gt;0</f>
        <v>0</v>
      </c>
    </row>
    <row r="181" spans="1:9" x14ac:dyDescent="0.2">
      <c r="A181" t="s">
        <v>200</v>
      </c>
      <c r="B181" t="s">
        <v>2301</v>
      </c>
      <c r="C181" t="s">
        <v>200</v>
      </c>
      <c r="D181" t="s">
        <v>1356</v>
      </c>
      <c r="E181" t="s">
        <v>2302</v>
      </c>
      <c r="F181" t="s">
        <v>2303</v>
      </c>
      <c r="G181" t="s">
        <v>5</v>
      </c>
      <c r="H181" t="s">
        <v>623</v>
      </c>
      <c r="I181" t="b" cm="1">
        <f t="array" ref="I181">SUMPRODUCT(--(D181=Assumptions!$A$4:$A$12))&gt;0</f>
        <v>0</v>
      </c>
    </row>
    <row r="182" spans="1:9" x14ac:dyDescent="0.2">
      <c r="A182" t="s">
        <v>200</v>
      </c>
      <c r="B182" t="s">
        <v>2304</v>
      </c>
      <c r="C182" t="s">
        <v>200</v>
      </c>
      <c r="D182" t="s">
        <v>1356</v>
      </c>
      <c r="E182" t="s">
        <v>1469</v>
      </c>
      <c r="F182" t="s">
        <v>1470</v>
      </c>
      <c r="G182" t="s">
        <v>5</v>
      </c>
      <c r="H182" t="s">
        <v>623</v>
      </c>
      <c r="I182" t="b" cm="1">
        <f t="array" ref="I182">SUMPRODUCT(--(D182=Assumptions!$A$4:$A$12))&gt;0</f>
        <v>0</v>
      </c>
    </row>
    <row r="183" spans="1:9" x14ac:dyDescent="0.2">
      <c r="A183" t="s">
        <v>200</v>
      </c>
      <c r="B183" t="s">
        <v>2275</v>
      </c>
      <c r="C183" t="s">
        <v>2180</v>
      </c>
      <c r="D183" t="s">
        <v>1193</v>
      </c>
      <c r="E183" t="s">
        <v>139</v>
      </c>
      <c r="F183" t="s">
        <v>140</v>
      </c>
      <c r="G183" t="s">
        <v>5</v>
      </c>
      <c r="H183" t="s">
        <v>623</v>
      </c>
      <c r="I183" t="b" cm="1">
        <f t="array" ref="I183">SUMPRODUCT(--(D183=Assumptions!$A$4:$A$12))&gt;0</f>
        <v>1</v>
      </c>
    </row>
    <row r="184" spans="1:9" x14ac:dyDescent="0.2">
      <c r="A184" t="s">
        <v>200</v>
      </c>
      <c r="B184" t="s">
        <v>1487</v>
      </c>
      <c r="C184" t="s">
        <v>2180</v>
      </c>
      <c r="D184" t="s">
        <v>1193</v>
      </c>
      <c r="E184" t="s">
        <v>139</v>
      </c>
      <c r="F184" t="s">
        <v>140</v>
      </c>
      <c r="G184" t="s">
        <v>5</v>
      </c>
      <c r="H184" t="s">
        <v>623</v>
      </c>
      <c r="I184" t="b" cm="1">
        <f t="array" ref="I184">SUMPRODUCT(--(D184=Assumptions!$A$4:$A$12))&gt;0</f>
        <v>1</v>
      </c>
    </row>
    <row r="185" spans="1:9" x14ac:dyDescent="0.2">
      <c r="A185" t="s">
        <v>200</v>
      </c>
      <c r="B185" t="s">
        <v>1474</v>
      </c>
      <c r="C185" t="s">
        <v>2305</v>
      </c>
      <c r="D185" t="s">
        <v>1356</v>
      </c>
      <c r="E185" t="s">
        <v>1475</v>
      </c>
      <c r="F185" t="s">
        <v>1476</v>
      </c>
      <c r="G185" t="s">
        <v>15</v>
      </c>
      <c r="H185" t="s">
        <v>623</v>
      </c>
      <c r="I185" t="b" cm="1">
        <f t="array" ref="I185">SUMPRODUCT(--(D185=Assumptions!$A$4:$A$12))&gt;0</f>
        <v>0</v>
      </c>
    </row>
    <row r="186" spans="1:9" x14ac:dyDescent="0.2">
      <c r="A186" t="s">
        <v>200</v>
      </c>
      <c r="B186" t="s">
        <v>1474</v>
      </c>
      <c r="C186" t="s">
        <v>2305</v>
      </c>
      <c r="D186" t="s">
        <v>1356</v>
      </c>
      <c r="E186" t="s">
        <v>201</v>
      </c>
      <c r="F186" t="s">
        <v>202</v>
      </c>
      <c r="G186" t="s">
        <v>617</v>
      </c>
      <c r="H186" t="s">
        <v>623</v>
      </c>
      <c r="I186" t="b" cm="1">
        <f t="array" ref="I186">SUMPRODUCT(--(D186=Assumptions!$A$4:$A$12))&gt;0</f>
        <v>0</v>
      </c>
    </row>
    <row r="187" spans="1:9" x14ac:dyDescent="0.2">
      <c r="A187" t="s">
        <v>200</v>
      </c>
      <c r="B187" t="s">
        <v>1468</v>
      </c>
      <c r="C187" t="s">
        <v>200</v>
      </c>
      <c r="D187" t="s">
        <v>1356</v>
      </c>
      <c r="E187" t="s">
        <v>1469</v>
      </c>
      <c r="F187" t="s">
        <v>1470</v>
      </c>
      <c r="G187" t="s">
        <v>5</v>
      </c>
      <c r="H187" t="s">
        <v>623</v>
      </c>
      <c r="I187" t="b" cm="1">
        <f t="array" ref="I187">SUMPRODUCT(--(D187=Assumptions!$A$4:$A$12))&gt;0</f>
        <v>0</v>
      </c>
    </row>
    <row r="188" spans="1:9" x14ac:dyDescent="0.2">
      <c r="A188" t="s">
        <v>200</v>
      </c>
      <c r="B188" t="s">
        <v>1531</v>
      </c>
      <c r="C188" t="s">
        <v>200</v>
      </c>
      <c r="D188" t="s">
        <v>1356</v>
      </c>
      <c r="E188" t="s">
        <v>201</v>
      </c>
      <c r="F188" t="s">
        <v>202</v>
      </c>
      <c r="G188" t="s">
        <v>5</v>
      </c>
      <c r="H188" t="s">
        <v>623</v>
      </c>
      <c r="I188" t="b" cm="1">
        <f t="array" ref="I188">SUMPRODUCT(--(D188=Assumptions!$A$4:$A$12))&gt;0</f>
        <v>0</v>
      </c>
    </row>
    <row r="189" spans="1:9" x14ac:dyDescent="0.2">
      <c r="A189" t="s">
        <v>200</v>
      </c>
      <c r="B189" t="s">
        <v>1543</v>
      </c>
      <c r="C189" t="s">
        <v>200</v>
      </c>
      <c r="D189" t="s">
        <v>1356</v>
      </c>
      <c r="E189" t="s">
        <v>1544</v>
      </c>
      <c r="F189" t="s">
        <v>1545</v>
      </c>
      <c r="G189" t="s">
        <v>5</v>
      </c>
      <c r="H189" t="s">
        <v>623</v>
      </c>
      <c r="I189" t="b" cm="1">
        <f t="array" ref="I189">SUMPRODUCT(--(D189=Assumptions!$A$4:$A$12))&gt;0</f>
        <v>0</v>
      </c>
    </row>
    <row r="190" spans="1:9" x14ac:dyDescent="0.2">
      <c r="A190" t="s">
        <v>200</v>
      </c>
      <c r="B190" t="s">
        <v>2306</v>
      </c>
      <c r="C190" t="s">
        <v>2180</v>
      </c>
      <c r="D190" t="s">
        <v>1193</v>
      </c>
      <c r="E190" t="s">
        <v>1483</v>
      </c>
      <c r="F190" t="s">
        <v>1484</v>
      </c>
      <c r="G190" t="s">
        <v>15</v>
      </c>
      <c r="H190" t="s">
        <v>623</v>
      </c>
      <c r="I190" t="b" cm="1">
        <f t="array" ref="I190">SUMPRODUCT(--(D190=Assumptions!$A$4:$A$12))&gt;0</f>
        <v>1</v>
      </c>
    </row>
    <row r="191" spans="1:9" x14ac:dyDescent="0.2">
      <c r="A191" t="s">
        <v>200</v>
      </c>
      <c r="B191" t="s">
        <v>2306</v>
      </c>
      <c r="C191" t="s">
        <v>2180</v>
      </c>
      <c r="D191" t="s">
        <v>1193</v>
      </c>
      <c r="E191" t="s">
        <v>2307</v>
      </c>
      <c r="F191" t="s">
        <v>2308</v>
      </c>
      <c r="G191" t="s">
        <v>15</v>
      </c>
      <c r="H191" t="s">
        <v>647</v>
      </c>
      <c r="I191" t="b" cm="1">
        <f t="array" ref="I191">SUMPRODUCT(--(D191=Assumptions!$A$4:$A$12))&gt;0</f>
        <v>1</v>
      </c>
    </row>
    <row r="192" spans="1:9" x14ac:dyDescent="0.2">
      <c r="A192" t="s">
        <v>200</v>
      </c>
      <c r="B192" t="s">
        <v>1519</v>
      </c>
      <c r="C192" t="s">
        <v>2180</v>
      </c>
      <c r="D192" t="s">
        <v>1193</v>
      </c>
      <c r="E192" t="s">
        <v>2309</v>
      </c>
      <c r="F192" t="s">
        <v>1208</v>
      </c>
      <c r="G192" t="s">
        <v>5</v>
      </c>
      <c r="H192" t="s">
        <v>623</v>
      </c>
      <c r="I192" t="b" cm="1">
        <f t="array" ref="I192">SUMPRODUCT(--(D192=Assumptions!$A$4:$A$12))&gt;0</f>
        <v>1</v>
      </c>
    </row>
    <row r="193" spans="1:9" x14ac:dyDescent="0.2">
      <c r="A193" t="s">
        <v>200</v>
      </c>
      <c r="B193" t="s">
        <v>1535</v>
      </c>
      <c r="C193" t="s">
        <v>2180</v>
      </c>
      <c r="D193" t="s">
        <v>1193</v>
      </c>
      <c r="E193" t="s">
        <v>2310</v>
      </c>
      <c r="F193" t="s">
        <v>148</v>
      </c>
      <c r="G193" t="s">
        <v>5</v>
      </c>
      <c r="H193" t="s">
        <v>623</v>
      </c>
      <c r="I193" t="b" cm="1">
        <f t="array" ref="I193">SUMPRODUCT(--(D193=Assumptions!$A$4:$A$12))&gt;0</f>
        <v>1</v>
      </c>
    </row>
    <row r="194" spans="1:9" x14ac:dyDescent="0.2">
      <c r="A194" t="s">
        <v>200</v>
      </c>
      <c r="B194" t="s">
        <v>720</v>
      </c>
      <c r="C194" t="s">
        <v>2311</v>
      </c>
      <c r="D194" t="s">
        <v>627</v>
      </c>
      <c r="E194" t="s">
        <v>721</v>
      </c>
      <c r="F194" t="s">
        <v>722</v>
      </c>
      <c r="G194" t="s">
        <v>5</v>
      </c>
      <c r="H194" t="s">
        <v>623</v>
      </c>
      <c r="I194" t="b" cm="1">
        <f t="array" ref="I194">SUMPRODUCT(--(D194=Assumptions!$A$4:$A$12))&gt;0</f>
        <v>1</v>
      </c>
    </row>
    <row r="195" spans="1:9" x14ac:dyDescent="0.2">
      <c r="A195" t="s">
        <v>200</v>
      </c>
      <c r="B195" t="s">
        <v>208</v>
      </c>
      <c r="C195" t="s">
        <v>2180</v>
      </c>
      <c r="D195" t="s">
        <v>1193</v>
      </c>
      <c r="E195" t="s">
        <v>139</v>
      </c>
      <c r="F195" t="s">
        <v>140</v>
      </c>
      <c r="G195" t="s">
        <v>5</v>
      </c>
      <c r="H195" t="s">
        <v>623</v>
      </c>
      <c r="I195" t="b" cm="1">
        <f t="array" ref="I195">SUMPRODUCT(--(D195=Assumptions!$A$4:$A$12))&gt;0</f>
        <v>1</v>
      </c>
    </row>
    <row r="196" spans="1:9" x14ac:dyDescent="0.2">
      <c r="A196" t="s">
        <v>200</v>
      </c>
      <c r="B196" t="s">
        <v>723</v>
      </c>
      <c r="C196" t="s">
        <v>326</v>
      </c>
      <c r="D196" t="s">
        <v>627</v>
      </c>
      <c r="E196" t="s">
        <v>10</v>
      </c>
      <c r="F196" t="s">
        <v>11</v>
      </c>
      <c r="G196" t="s">
        <v>5</v>
      </c>
      <c r="H196" t="s">
        <v>623</v>
      </c>
      <c r="I196" t="b" cm="1">
        <f t="array" ref="I196">SUMPRODUCT(--(D196=Assumptions!$A$4:$A$12))&gt;0</f>
        <v>1</v>
      </c>
    </row>
    <row r="197" spans="1:9" x14ac:dyDescent="0.2">
      <c r="A197" t="s">
        <v>200</v>
      </c>
      <c r="B197" t="s">
        <v>2312</v>
      </c>
      <c r="C197" t="s">
        <v>2313</v>
      </c>
      <c r="D197" t="s">
        <v>1356</v>
      </c>
      <c r="E197" t="s">
        <v>210</v>
      </c>
      <c r="F197" t="s">
        <v>211</v>
      </c>
      <c r="G197" t="s">
        <v>5</v>
      </c>
      <c r="H197" t="s">
        <v>623</v>
      </c>
      <c r="I197" t="b" cm="1">
        <f t="array" ref="I197">SUMPRODUCT(--(D197=Assumptions!$A$4:$A$12))&gt;0</f>
        <v>0</v>
      </c>
    </row>
    <row r="198" spans="1:9" x14ac:dyDescent="0.2">
      <c r="A198" t="s">
        <v>200</v>
      </c>
      <c r="B198" t="s">
        <v>1539</v>
      </c>
      <c r="C198" t="s">
        <v>2314</v>
      </c>
      <c r="D198" t="s">
        <v>1356</v>
      </c>
      <c r="E198" t="s">
        <v>64</v>
      </c>
      <c r="F198" t="s">
        <v>65</v>
      </c>
      <c r="G198" t="s">
        <v>5</v>
      </c>
      <c r="H198" t="s">
        <v>623</v>
      </c>
      <c r="I198" t="b" cm="1">
        <f t="array" ref="I198">SUMPRODUCT(--(D198=Assumptions!$A$4:$A$12))&gt;0</f>
        <v>0</v>
      </c>
    </row>
    <row r="199" spans="1:9" x14ac:dyDescent="0.2">
      <c r="A199" t="s">
        <v>200</v>
      </c>
      <c r="B199" t="s">
        <v>1539</v>
      </c>
      <c r="C199" t="s">
        <v>2314</v>
      </c>
      <c r="D199" t="s">
        <v>1356</v>
      </c>
      <c r="E199" t="s">
        <v>1541</v>
      </c>
      <c r="F199" t="s">
        <v>1542</v>
      </c>
      <c r="G199" t="s">
        <v>5</v>
      </c>
      <c r="H199" t="s">
        <v>647</v>
      </c>
      <c r="I199" t="b" cm="1">
        <f t="array" ref="I199">SUMPRODUCT(--(D199=Assumptions!$A$4:$A$12))&gt;0</f>
        <v>0</v>
      </c>
    </row>
    <row r="200" spans="1:9" x14ac:dyDescent="0.2">
      <c r="A200" t="s">
        <v>200</v>
      </c>
      <c r="B200" t="s">
        <v>203</v>
      </c>
      <c r="C200" t="s">
        <v>3381</v>
      </c>
      <c r="D200" t="s">
        <v>627</v>
      </c>
      <c r="E200" t="s">
        <v>204</v>
      </c>
      <c r="F200" t="s">
        <v>205</v>
      </c>
      <c r="G200" t="s">
        <v>5</v>
      </c>
      <c r="H200" t="s">
        <v>623</v>
      </c>
      <c r="I200" t="b" cm="1">
        <f t="array" ref="I200">SUMPRODUCT(--(D200=Assumptions!$A$4:$A$12))&gt;0</f>
        <v>1</v>
      </c>
    </row>
    <row r="201" spans="1:9" x14ac:dyDescent="0.2">
      <c r="A201" t="s">
        <v>200</v>
      </c>
      <c r="B201" t="s">
        <v>724</v>
      </c>
      <c r="C201" t="s">
        <v>2315</v>
      </c>
      <c r="D201" t="s">
        <v>627</v>
      </c>
      <c r="E201" t="s">
        <v>725</v>
      </c>
      <c r="F201" t="s">
        <v>726</v>
      </c>
      <c r="G201" t="s">
        <v>5</v>
      </c>
      <c r="H201" t="s">
        <v>623</v>
      </c>
      <c r="I201" t="b" cm="1">
        <f t="array" ref="I201">SUMPRODUCT(--(D201=Assumptions!$A$4:$A$12))&gt;0</f>
        <v>1</v>
      </c>
    </row>
    <row r="202" spans="1:9" x14ac:dyDescent="0.2">
      <c r="A202" t="s">
        <v>200</v>
      </c>
      <c r="B202" t="s">
        <v>1512</v>
      </c>
      <c r="C202" t="s">
        <v>2180</v>
      </c>
      <c r="D202" t="s">
        <v>1555</v>
      </c>
      <c r="E202" t="s">
        <v>2316</v>
      </c>
      <c r="F202" t="s">
        <v>213</v>
      </c>
      <c r="G202" t="s">
        <v>5</v>
      </c>
      <c r="H202" t="s">
        <v>623</v>
      </c>
      <c r="I202" t="b" cm="1">
        <f t="array" ref="I202">SUMPRODUCT(--(D202=Assumptions!$A$4:$A$12))&gt;0</f>
        <v>0</v>
      </c>
    </row>
    <row r="203" spans="1:9" x14ac:dyDescent="0.2">
      <c r="A203" t="s">
        <v>200</v>
      </c>
      <c r="B203" t="s">
        <v>2304</v>
      </c>
      <c r="C203" t="s">
        <v>200</v>
      </c>
      <c r="D203" t="s">
        <v>1356</v>
      </c>
      <c r="E203" t="s">
        <v>1469</v>
      </c>
      <c r="F203" t="s">
        <v>1470</v>
      </c>
      <c r="G203" t="s">
        <v>5</v>
      </c>
      <c r="H203" t="s">
        <v>623</v>
      </c>
      <c r="I203" t="b" cm="1">
        <f t="array" ref="I203">SUMPRODUCT(--(D203=Assumptions!$A$4:$A$12))&gt;0</f>
        <v>0</v>
      </c>
    </row>
    <row r="204" spans="1:9" x14ac:dyDescent="0.2">
      <c r="A204" t="s">
        <v>200</v>
      </c>
      <c r="B204" t="s">
        <v>2317</v>
      </c>
      <c r="C204" t="s">
        <v>2180</v>
      </c>
      <c r="D204" t="s">
        <v>1193</v>
      </c>
      <c r="E204" t="s">
        <v>2318</v>
      </c>
      <c r="F204" t="s">
        <v>237</v>
      </c>
      <c r="G204" t="s">
        <v>5</v>
      </c>
      <c r="H204" t="s">
        <v>623</v>
      </c>
      <c r="I204" t="b" cm="1">
        <f t="array" ref="I204">SUMPRODUCT(--(D204=Assumptions!$A$4:$A$12))&gt;0</f>
        <v>1</v>
      </c>
    </row>
    <row r="205" spans="1:9" x14ac:dyDescent="0.2">
      <c r="A205" t="s">
        <v>200</v>
      </c>
      <c r="B205" t="s">
        <v>727</v>
      </c>
      <c r="C205" t="s">
        <v>3382</v>
      </c>
      <c r="D205" t="s">
        <v>627</v>
      </c>
      <c r="E205" t="s">
        <v>221</v>
      </c>
      <c r="F205" t="s">
        <v>222</v>
      </c>
      <c r="G205" t="s">
        <v>5</v>
      </c>
      <c r="H205" t="s">
        <v>623</v>
      </c>
      <c r="I205" t="b" cm="1">
        <f t="array" ref="I205">SUMPRODUCT(--(D205=Assumptions!$A$4:$A$12))&gt;0</f>
        <v>1</v>
      </c>
    </row>
    <row r="206" spans="1:9" x14ac:dyDescent="0.2">
      <c r="A206" t="s">
        <v>200</v>
      </c>
      <c r="B206" t="s">
        <v>2319</v>
      </c>
      <c r="C206" t="s">
        <v>200</v>
      </c>
      <c r="D206" t="s">
        <v>1356</v>
      </c>
      <c r="E206" t="s">
        <v>1469</v>
      </c>
      <c r="F206" t="s">
        <v>1470</v>
      </c>
      <c r="G206" t="s">
        <v>5</v>
      </c>
      <c r="H206" t="s">
        <v>623</v>
      </c>
      <c r="I206" t="b" cm="1">
        <f t="array" ref="I206">SUMPRODUCT(--(D206=Assumptions!$A$4:$A$12))&gt;0</f>
        <v>0</v>
      </c>
    </row>
    <row r="207" spans="1:9" x14ac:dyDescent="0.2">
      <c r="A207" t="s">
        <v>200</v>
      </c>
      <c r="B207" t="s">
        <v>1518</v>
      </c>
      <c r="C207" t="s">
        <v>2180</v>
      </c>
      <c r="D207" t="s">
        <v>1555</v>
      </c>
      <c r="E207" t="s">
        <v>54</v>
      </c>
      <c r="F207" t="s">
        <v>55</v>
      </c>
      <c r="G207" t="s">
        <v>15</v>
      </c>
      <c r="H207" t="s">
        <v>623</v>
      </c>
      <c r="I207" t="b" cm="1">
        <f t="array" ref="I207">SUMPRODUCT(--(D207=Assumptions!$A$4:$A$12))&gt;0</f>
        <v>0</v>
      </c>
    </row>
    <row r="208" spans="1:9" x14ac:dyDescent="0.2">
      <c r="A208" t="s">
        <v>200</v>
      </c>
      <c r="B208" t="s">
        <v>1522</v>
      </c>
      <c r="C208" t="s">
        <v>2180</v>
      </c>
      <c r="D208" t="s">
        <v>1555</v>
      </c>
      <c r="E208" t="s">
        <v>210</v>
      </c>
      <c r="F208" t="s">
        <v>211</v>
      </c>
      <c r="G208" t="s">
        <v>5</v>
      </c>
      <c r="H208" t="s">
        <v>623</v>
      </c>
      <c r="I208" t="b" cm="1">
        <f t="array" ref="I208">SUMPRODUCT(--(D208=Assumptions!$A$4:$A$12))&gt;0</f>
        <v>0</v>
      </c>
    </row>
    <row r="209" spans="1:9" x14ac:dyDescent="0.2">
      <c r="A209" t="s">
        <v>200</v>
      </c>
      <c r="B209" t="s">
        <v>2320</v>
      </c>
      <c r="C209" t="s">
        <v>2180</v>
      </c>
      <c r="D209" t="s">
        <v>1193</v>
      </c>
      <c r="E209" t="s">
        <v>28</v>
      </c>
      <c r="F209" t="s">
        <v>29</v>
      </c>
      <c r="G209" t="s">
        <v>5</v>
      </c>
      <c r="H209" t="s">
        <v>623</v>
      </c>
      <c r="I209" t="b" cm="1">
        <f t="array" ref="I209">SUMPRODUCT(--(D209=Assumptions!$A$4:$A$12))&gt;0</f>
        <v>1</v>
      </c>
    </row>
    <row r="210" spans="1:9" x14ac:dyDescent="0.2">
      <c r="A210" t="s">
        <v>200</v>
      </c>
      <c r="B210" t="s">
        <v>2299</v>
      </c>
      <c r="C210" t="s">
        <v>200</v>
      </c>
      <c r="D210" t="s">
        <v>1356</v>
      </c>
      <c r="E210" t="s">
        <v>13</v>
      </c>
      <c r="F210" t="s">
        <v>14</v>
      </c>
      <c r="G210" t="s">
        <v>5</v>
      </c>
      <c r="H210" t="s">
        <v>623</v>
      </c>
      <c r="I210" t="b" cm="1">
        <f t="array" ref="I210">SUMPRODUCT(--(D210=Assumptions!$A$4:$A$12))&gt;0</f>
        <v>0</v>
      </c>
    </row>
    <row r="211" spans="1:9" x14ac:dyDescent="0.2">
      <c r="A211" t="s">
        <v>200</v>
      </c>
      <c r="B211" t="s">
        <v>2300</v>
      </c>
      <c r="C211" t="s">
        <v>200</v>
      </c>
      <c r="D211" t="s">
        <v>1356</v>
      </c>
      <c r="E211" t="s">
        <v>242</v>
      </c>
      <c r="F211" t="s">
        <v>243</v>
      </c>
      <c r="G211" t="s">
        <v>5</v>
      </c>
      <c r="H211" t="s">
        <v>623</v>
      </c>
      <c r="I211" t="b" cm="1">
        <f t="array" ref="I211">SUMPRODUCT(--(D211=Assumptions!$A$4:$A$12))&gt;0</f>
        <v>0</v>
      </c>
    </row>
    <row r="212" spans="1:9" x14ac:dyDescent="0.2">
      <c r="A212" t="s">
        <v>200</v>
      </c>
      <c r="B212" t="s">
        <v>2321</v>
      </c>
      <c r="C212" t="s">
        <v>2180</v>
      </c>
      <c r="D212" t="s">
        <v>1193</v>
      </c>
      <c r="E212" t="s">
        <v>2322</v>
      </c>
      <c r="F212" t="s">
        <v>2323</v>
      </c>
      <c r="G212" t="s">
        <v>5</v>
      </c>
      <c r="H212" t="s">
        <v>623</v>
      </c>
      <c r="I212" t="b" cm="1">
        <f t="array" ref="I212">SUMPRODUCT(--(D212=Assumptions!$A$4:$A$12))&gt;0</f>
        <v>1</v>
      </c>
    </row>
    <row r="213" spans="1:9" x14ac:dyDescent="0.2">
      <c r="A213" t="s">
        <v>200</v>
      </c>
      <c r="B213" t="s">
        <v>2324</v>
      </c>
      <c r="C213" t="s">
        <v>200</v>
      </c>
      <c r="D213" t="s">
        <v>1356</v>
      </c>
      <c r="E213" t="s">
        <v>2302</v>
      </c>
      <c r="F213" t="s">
        <v>2303</v>
      </c>
      <c r="G213" t="s">
        <v>5</v>
      </c>
      <c r="H213" t="s">
        <v>623</v>
      </c>
      <c r="I213" t="b" cm="1">
        <f t="array" ref="I213">SUMPRODUCT(--(D213=Assumptions!$A$4:$A$12))&gt;0</f>
        <v>0</v>
      </c>
    </row>
    <row r="214" spans="1:9" x14ac:dyDescent="0.2">
      <c r="A214" t="s">
        <v>200</v>
      </c>
      <c r="B214" t="s">
        <v>1531</v>
      </c>
      <c r="C214" t="s">
        <v>200</v>
      </c>
      <c r="D214" t="s">
        <v>1356</v>
      </c>
      <c r="E214" t="s">
        <v>201</v>
      </c>
      <c r="F214" t="s">
        <v>202</v>
      </c>
      <c r="G214" t="s">
        <v>5</v>
      </c>
      <c r="H214" t="s">
        <v>623</v>
      </c>
      <c r="I214" t="b" cm="1">
        <f t="array" ref="I214">SUMPRODUCT(--(D214=Assumptions!$A$4:$A$12))&gt;0</f>
        <v>0</v>
      </c>
    </row>
    <row r="215" spans="1:9" x14ac:dyDescent="0.2">
      <c r="A215" t="s">
        <v>200</v>
      </c>
      <c r="B215" t="s">
        <v>1538</v>
      </c>
      <c r="C215" t="s">
        <v>200</v>
      </c>
      <c r="D215" t="s">
        <v>1356</v>
      </c>
      <c r="E215" t="s">
        <v>1252</v>
      </c>
      <c r="F215" t="s">
        <v>1253</v>
      </c>
      <c r="G215" t="s">
        <v>5</v>
      </c>
      <c r="H215" t="s">
        <v>623</v>
      </c>
      <c r="I215" t="b" cm="1">
        <f t="array" ref="I215">SUMPRODUCT(--(D215=Assumptions!$A$4:$A$12))&gt;0</f>
        <v>0</v>
      </c>
    </row>
    <row r="216" spans="1:9" x14ac:dyDescent="0.2">
      <c r="A216" t="s">
        <v>200</v>
      </c>
      <c r="B216" t="s">
        <v>2325</v>
      </c>
      <c r="C216" t="s">
        <v>2180</v>
      </c>
      <c r="D216" t="s">
        <v>1193</v>
      </c>
      <c r="E216" t="s">
        <v>2326</v>
      </c>
      <c r="F216" t="s">
        <v>2327</v>
      </c>
      <c r="G216" t="s">
        <v>5</v>
      </c>
      <c r="H216" t="s">
        <v>623</v>
      </c>
      <c r="I216" t="b" cm="1">
        <f t="array" ref="I216">SUMPRODUCT(--(D216=Assumptions!$A$4:$A$12))&gt;0</f>
        <v>1</v>
      </c>
    </row>
    <row r="217" spans="1:9" x14ac:dyDescent="0.2">
      <c r="A217" t="s">
        <v>200</v>
      </c>
      <c r="B217" t="s">
        <v>2328</v>
      </c>
      <c r="C217" t="s">
        <v>2180</v>
      </c>
      <c r="D217" t="s">
        <v>1193</v>
      </c>
      <c r="E217" t="s">
        <v>10</v>
      </c>
      <c r="F217" t="s">
        <v>11</v>
      </c>
      <c r="G217" t="s">
        <v>5</v>
      </c>
      <c r="H217" t="s">
        <v>623</v>
      </c>
      <c r="I217" t="b" cm="1">
        <f t="array" ref="I217">SUMPRODUCT(--(D217=Assumptions!$A$4:$A$12))&gt;0</f>
        <v>1</v>
      </c>
    </row>
    <row r="218" spans="1:9" x14ac:dyDescent="0.2">
      <c r="A218" t="s">
        <v>200</v>
      </c>
      <c r="B218" t="s">
        <v>2298</v>
      </c>
      <c r="C218" t="s">
        <v>200</v>
      </c>
      <c r="D218" t="s">
        <v>1356</v>
      </c>
      <c r="E218" t="s">
        <v>1252</v>
      </c>
      <c r="F218" t="s">
        <v>1253</v>
      </c>
      <c r="G218" t="s">
        <v>5</v>
      </c>
      <c r="H218" t="s">
        <v>623</v>
      </c>
      <c r="I218" t="b" cm="1">
        <f t="array" ref="I218">SUMPRODUCT(--(D218=Assumptions!$A$4:$A$12))&gt;0</f>
        <v>0</v>
      </c>
    </row>
    <row r="219" spans="1:9" x14ac:dyDescent="0.2">
      <c r="A219" t="s">
        <v>200</v>
      </c>
      <c r="B219" t="s">
        <v>2329</v>
      </c>
      <c r="C219" t="s">
        <v>2180</v>
      </c>
      <c r="D219" t="s">
        <v>1555</v>
      </c>
      <c r="E219" t="s">
        <v>1870</v>
      </c>
      <c r="F219" t="s">
        <v>1871</v>
      </c>
      <c r="G219" t="s">
        <v>5</v>
      </c>
      <c r="H219" t="s">
        <v>623</v>
      </c>
      <c r="I219" t="b" cm="1">
        <f t="array" ref="I219">SUMPRODUCT(--(D219=Assumptions!$A$4:$A$12))&gt;0</f>
        <v>0</v>
      </c>
    </row>
    <row r="220" spans="1:9" x14ac:dyDescent="0.2">
      <c r="A220" t="s">
        <v>200</v>
      </c>
      <c r="B220" t="s">
        <v>2297</v>
      </c>
      <c r="C220" t="s">
        <v>200</v>
      </c>
      <c r="D220" t="s">
        <v>1356</v>
      </c>
      <c r="E220" t="s">
        <v>1454</v>
      </c>
      <c r="F220" t="s">
        <v>1455</v>
      </c>
      <c r="G220" t="s">
        <v>5</v>
      </c>
      <c r="H220" t="s">
        <v>623</v>
      </c>
      <c r="I220" t="b" cm="1">
        <f t="array" ref="I220">SUMPRODUCT(--(D220=Assumptions!$A$4:$A$12))&gt;0</f>
        <v>0</v>
      </c>
    </row>
    <row r="221" spans="1:9" x14ac:dyDescent="0.2">
      <c r="A221" t="s">
        <v>200</v>
      </c>
      <c r="B221" t="s">
        <v>2330</v>
      </c>
      <c r="C221" t="s">
        <v>2180</v>
      </c>
      <c r="D221" t="s">
        <v>1193</v>
      </c>
      <c r="E221" t="s">
        <v>2331</v>
      </c>
      <c r="F221" t="s">
        <v>2332</v>
      </c>
      <c r="G221" t="s">
        <v>5</v>
      </c>
      <c r="H221" t="s">
        <v>623</v>
      </c>
      <c r="I221" t="b" cm="1">
        <f t="array" ref="I221">SUMPRODUCT(--(D221=Assumptions!$A$4:$A$12))&gt;0</f>
        <v>1</v>
      </c>
    </row>
    <row r="222" spans="1:9" x14ac:dyDescent="0.2">
      <c r="A222" t="s">
        <v>200</v>
      </c>
      <c r="B222" t="s">
        <v>2284</v>
      </c>
      <c r="C222" t="s">
        <v>2180</v>
      </c>
      <c r="D222" t="s">
        <v>1193</v>
      </c>
      <c r="E222" t="s">
        <v>1986</v>
      </c>
      <c r="F222" t="s">
        <v>1987</v>
      </c>
      <c r="G222" t="s">
        <v>5</v>
      </c>
      <c r="H222" t="s">
        <v>623</v>
      </c>
      <c r="I222" t="b" cm="1">
        <f t="array" ref="I222">SUMPRODUCT(--(D222=Assumptions!$A$4:$A$12))&gt;0</f>
        <v>1</v>
      </c>
    </row>
    <row r="223" spans="1:9" x14ac:dyDescent="0.2">
      <c r="A223" t="s">
        <v>200</v>
      </c>
      <c r="B223" t="s">
        <v>2333</v>
      </c>
      <c r="C223" t="s">
        <v>2180</v>
      </c>
      <c r="D223" t="s">
        <v>1555</v>
      </c>
      <c r="E223" t="s">
        <v>728</v>
      </c>
      <c r="F223" t="s">
        <v>729</v>
      </c>
      <c r="G223" t="s">
        <v>5</v>
      </c>
      <c r="H223" t="s">
        <v>623</v>
      </c>
      <c r="I223" t="b" cm="1">
        <f t="array" ref="I223">SUMPRODUCT(--(D223=Assumptions!$A$4:$A$12))&gt;0</f>
        <v>0</v>
      </c>
    </row>
    <row r="224" spans="1:9" x14ac:dyDescent="0.2">
      <c r="A224" t="s">
        <v>200</v>
      </c>
      <c r="B224" t="s">
        <v>2334</v>
      </c>
      <c r="C224" t="s">
        <v>2180</v>
      </c>
      <c r="D224" t="s">
        <v>1555</v>
      </c>
      <c r="E224" t="s">
        <v>10</v>
      </c>
      <c r="F224" t="s">
        <v>11</v>
      </c>
      <c r="G224" t="s">
        <v>5</v>
      </c>
      <c r="H224" t="s">
        <v>623</v>
      </c>
      <c r="I224" t="b" cm="1">
        <f t="array" ref="I224">SUMPRODUCT(--(D224=Assumptions!$A$4:$A$12))&gt;0</f>
        <v>0</v>
      </c>
    </row>
    <row r="225" spans="1:9" x14ac:dyDescent="0.2">
      <c r="A225" t="s">
        <v>200</v>
      </c>
      <c r="B225" t="s">
        <v>2335</v>
      </c>
      <c r="C225" t="s">
        <v>2180</v>
      </c>
      <c r="D225" t="s">
        <v>1193</v>
      </c>
      <c r="E225" t="s">
        <v>2336</v>
      </c>
      <c r="F225" t="s">
        <v>2337</v>
      </c>
      <c r="G225" t="s">
        <v>5</v>
      </c>
      <c r="H225" t="s">
        <v>623</v>
      </c>
      <c r="I225" t="b" cm="1">
        <f t="array" ref="I225">SUMPRODUCT(--(D225=Assumptions!$A$4:$A$12))&gt;0</f>
        <v>1</v>
      </c>
    </row>
    <row r="226" spans="1:9" x14ac:dyDescent="0.2">
      <c r="A226" t="s">
        <v>200</v>
      </c>
      <c r="B226" t="s">
        <v>1521</v>
      </c>
      <c r="C226" t="s">
        <v>2180</v>
      </c>
      <c r="D226" t="s">
        <v>1555</v>
      </c>
      <c r="E226" t="s">
        <v>214</v>
      </c>
      <c r="F226" t="s">
        <v>215</v>
      </c>
      <c r="G226" t="s">
        <v>5</v>
      </c>
      <c r="H226" t="s">
        <v>623</v>
      </c>
      <c r="I226" t="b" cm="1">
        <f t="array" ref="I226">SUMPRODUCT(--(D226=Assumptions!$A$4:$A$12))&gt;0</f>
        <v>0</v>
      </c>
    </row>
    <row r="227" spans="1:9" x14ac:dyDescent="0.2">
      <c r="A227" t="s">
        <v>2338</v>
      </c>
      <c r="B227" t="s">
        <v>2339</v>
      </c>
      <c r="C227" t="s">
        <v>200</v>
      </c>
      <c r="D227" t="s">
        <v>2340</v>
      </c>
      <c r="E227" t="s">
        <v>210</v>
      </c>
      <c r="F227" t="s">
        <v>211</v>
      </c>
      <c r="G227" t="s">
        <v>622</v>
      </c>
      <c r="H227" t="s">
        <v>623</v>
      </c>
      <c r="I227" t="b" cm="1">
        <f t="array" ref="I227">SUMPRODUCT(--(D227=Assumptions!$A$4:$A$12))&gt;0</f>
        <v>0</v>
      </c>
    </row>
    <row r="228" spans="1:9" x14ac:dyDescent="0.2">
      <c r="A228" t="s">
        <v>2341</v>
      </c>
      <c r="B228" t="s">
        <v>2342</v>
      </c>
      <c r="C228" t="s">
        <v>200</v>
      </c>
      <c r="D228" t="s">
        <v>2175</v>
      </c>
      <c r="E228" t="s">
        <v>98</v>
      </c>
      <c r="F228" t="s">
        <v>99</v>
      </c>
      <c r="G228" t="s">
        <v>622</v>
      </c>
      <c r="H228" t="s">
        <v>623</v>
      </c>
      <c r="I228" t="b" cm="1">
        <f t="array" ref="I228">SUMPRODUCT(--(D228=Assumptions!$A$4:$A$12))&gt;0</f>
        <v>0</v>
      </c>
    </row>
    <row r="229" spans="1:9" x14ac:dyDescent="0.2">
      <c r="A229" t="s">
        <v>223</v>
      </c>
      <c r="B229" t="s">
        <v>1565</v>
      </c>
      <c r="C229" t="s">
        <v>2180</v>
      </c>
      <c r="D229" t="s">
        <v>1193</v>
      </c>
      <c r="E229" t="s">
        <v>1566</v>
      </c>
      <c r="F229" t="s">
        <v>1567</v>
      </c>
      <c r="G229" t="s">
        <v>5</v>
      </c>
      <c r="H229" t="s">
        <v>623</v>
      </c>
      <c r="I229" t="b" cm="1">
        <f t="array" ref="I229">SUMPRODUCT(--(D229=Assumptions!$A$4:$A$12))&gt;0</f>
        <v>1</v>
      </c>
    </row>
    <row r="230" spans="1:9" x14ac:dyDescent="0.2">
      <c r="A230" t="s">
        <v>223</v>
      </c>
      <c r="B230" t="s">
        <v>2343</v>
      </c>
      <c r="C230" t="s">
        <v>2180</v>
      </c>
      <c r="D230" t="s">
        <v>1193</v>
      </c>
      <c r="E230" t="s">
        <v>160</v>
      </c>
      <c r="F230" t="s">
        <v>161</v>
      </c>
      <c r="G230" t="s">
        <v>5</v>
      </c>
      <c r="H230" t="s">
        <v>623</v>
      </c>
      <c r="I230" t="b" cm="1">
        <f t="array" ref="I230">SUMPRODUCT(--(D230=Assumptions!$A$4:$A$12))&gt;0</f>
        <v>1</v>
      </c>
    </row>
    <row r="231" spans="1:9" x14ac:dyDescent="0.2">
      <c r="A231" t="s">
        <v>223</v>
      </c>
      <c r="B231" t="s">
        <v>2344</v>
      </c>
      <c r="C231" t="s">
        <v>2180</v>
      </c>
      <c r="D231" t="s">
        <v>1193</v>
      </c>
      <c r="E231" t="s">
        <v>2345</v>
      </c>
      <c r="F231" t="s">
        <v>2346</v>
      </c>
      <c r="G231" t="s">
        <v>5</v>
      </c>
      <c r="H231" t="s">
        <v>623</v>
      </c>
      <c r="I231" t="b" cm="1">
        <f t="array" ref="I231">SUMPRODUCT(--(D231=Assumptions!$A$4:$A$12))&gt;0</f>
        <v>1</v>
      </c>
    </row>
    <row r="232" spans="1:9" x14ac:dyDescent="0.2">
      <c r="A232" t="s">
        <v>223</v>
      </c>
      <c r="B232" t="s">
        <v>2347</v>
      </c>
      <c r="C232" t="s">
        <v>2180</v>
      </c>
      <c r="D232" t="s">
        <v>1193</v>
      </c>
      <c r="E232" t="s">
        <v>46</v>
      </c>
      <c r="F232" t="s">
        <v>47</v>
      </c>
      <c r="G232" t="s">
        <v>5</v>
      </c>
      <c r="H232" t="s">
        <v>623</v>
      </c>
      <c r="I232" t="b" cm="1">
        <f t="array" ref="I232">SUMPRODUCT(--(D232=Assumptions!$A$4:$A$12))&gt;0</f>
        <v>1</v>
      </c>
    </row>
    <row r="233" spans="1:9" x14ac:dyDescent="0.2">
      <c r="A233" t="s">
        <v>223</v>
      </c>
      <c r="B233" t="s">
        <v>730</v>
      </c>
      <c r="C233" t="s">
        <v>200</v>
      </c>
      <c r="D233" t="s">
        <v>654</v>
      </c>
      <c r="E233" t="s">
        <v>212</v>
      </c>
      <c r="F233" t="s">
        <v>213</v>
      </c>
      <c r="G233" t="s">
        <v>5</v>
      </c>
      <c r="H233" t="s">
        <v>623</v>
      </c>
      <c r="I233" t="b" cm="1">
        <f t="array" ref="I233">SUMPRODUCT(--(D233=Assumptions!$A$4:$A$12))&gt;0</f>
        <v>1</v>
      </c>
    </row>
    <row r="234" spans="1:9" x14ac:dyDescent="0.2">
      <c r="A234" t="s">
        <v>223</v>
      </c>
      <c r="B234" t="s">
        <v>730</v>
      </c>
      <c r="C234" t="s">
        <v>200</v>
      </c>
      <c r="D234" t="s">
        <v>654</v>
      </c>
      <c r="E234" t="s">
        <v>229</v>
      </c>
      <c r="F234" t="s">
        <v>230</v>
      </c>
      <c r="G234" t="s">
        <v>617</v>
      </c>
      <c r="H234" t="s">
        <v>623</v>
      </c>
      <c r="I234" t="b" cm="1">
        <f t="array" ref="I234">SUMPRODUCT(--(D234=Assumptions!$A$4:$A$12))&gt;0</f>
        <v>1</v>
      </c>
    </row>
    <row r="235" spans="1:9" x14ac:dyDescent="0.2">
      <c r="A235" t="s">
        <v>223</v>
      </c>
      <c r="B235" t="s">
        <v>2348</v>
      </c>
      <c r="C235" t="s">
        <v>2349</v>
      </c>
      <c r="D235" t="s">
        <v>1356</v>
      </c>
      <c r="E235" t="s">
        <v>1454</v>
      </c>
      <c r="F235" t="s">
        <v>1455</v>
      </c>
      <c r="G235" t="s">
        <v>15</v>
      </c>
      <c r="H235" t="s">
        <v>623</v>
      </c>
      <c r="I235" t="b" cm="1">
        <f t="array" ref="I235">SUMPRODUCT(--(D235=Assumptions!$A$4:$A$12))&gt;0</f>
        <v>0</v>
      </c>
    </row>
    <row r="236" spans="1:9" x14ac:dyDescent="0.2">
      <c r="A236" t="s">
        <v>223</v>
      </c>
      <c r="B236" t="s">
        <v>231</v>
      </c>
      <c r="C236" t="s">
        <v>2350</v>
      </c>
      <c r="D236" t="s">
        <v>640</v>
      </c>
      <c r="E236" t="s">
        <v>232</v>
      </c>
      <c r="F236" t="s">
        <v>233</v>
      </c>
      <c r="G236" t="s">
        <v>15</v>
      </c>
      <c r="H236" t="s">
        <v>623</v>
      </c>
      <c r="I236" t="b" cm="1">
        <f t="array" ref="I236">SUMPRODUCT(--(D236=Assumptions!$A$4:$A$12))&gt;0</f>
        <v>1</v>
      </c>
    </row>
    <row r="237" spans="1:9" x14ac:dyDescent="0.2">
      <c r="A237" t="s">
        <v>223</v>
      </c>
      <c r="B237" t="s">
        <v>2351</v>
      </c>
      <c r="C237" t="s">
        <v>2180</v>
      </c>
      <c r="D237" t="s">
        <v>1193</v>
      </c>
      <c r="E237" t="s">
        <v>28</v>
      </c>
      <c r="F237" t="s">
        <v>29</v>
      </c>
      <c r="G237" t="s">
        <v>5</v>
      </c>
      <c r="H237" t="s">
        <v>623</v>
      </c>
      <c r="I237" t="b" cm="1">
        <f t="array" ref="I237">SUMPRODUCT(--(D237=Assumptions!$A$4:$A$12))&gt;0</f>
        <v>1</v>
      </c>
    </row>
    <row r="238" spans="1:9" x14ac:dyDescent="0.2">
      <c r="A238" t="s">
        <v>223</v>
      </c>
      <c r="B238" t="s">
        <v>2352</v>
      </c>
      <c r="C238" t="s">
        <v>223</v>
      </c>
      <c r="D238" t="s">
        <v>1261</v>
      </c>
      <c r="E238" t="s">
        <v>731</v>
      </c>
      <c r="F238" t="s">
        <v>732</v>
      </c>
      <c r="G238" t="s">
        <v>15</v>
      </c>
      <c r="H238" t="s">
        <v>623</v>
      </c>
      <c r="I238" t="b" cm="1">
        <f t="array" ref="I238">SUMPRODUCT(--(D238=Assumptions!$A$4:$A$12))&gt;0</f>
        <v>0</v>
      </c>
    </row>
    <row r="239" spans="1:9" x14ac:dyDescent="0.2">
      <c r="A239" t="s">
        <v>223</v>
      </c>
      <c r="B239" t="s">
        <v>2351</v>
      </c>
      <c r="C239" t="s">
        <v>347</v>
      </c>
      <c r="D239" t="s">
        <v>1356</v>
      </c>
      <c r="E239" t="s">
        <v>28</v>
      </c>
      <c r="F239" t="s">
        <v>29</v>
      </c>
      <c r="G239" t="s">
        <v>5</v>
      </c>
      <c r="H239" t="s">
        <v>623</v>
      </c>
      <c r="I239" t="b" cm="1">
        <f t="array" ref="I239">SUMPRODUCT(--(D239=Assumptions!$A$4:$A$12))&gt;0</f>
        <v>0</v>
      </c>
    </row>
    <row r="240" spans="1:9" x14ac:dyDescent="0.2">
      <c r="A240" t="s">
        <v>223</v>
      </c>
      <c r="B240" t="s">
        <v>733</v>
      </c>
      <c r="C240" t="s">
        <v>3383</v>
      </c>
      <c r="D240" t="s">
        <v>627</v>
      </c>
      <c r="E240" t="s">
        <v>734</v>
      </c>
      <c r="F240" t="s">
        <v>415</v>
      </c>
      <c r="G240" t="s">
        <v>5</v>
      </c>
      <c r="H240" t="s">
        <v>623</v>
      </c>
      <c r="I240" t="b" cm="1">
        <f t="array" ref="I240">SUMPRODUCT(--(D240=Assumptions!$A$4:$A$12))&gt;0</f>
        <v>1</v>
      </c>
    </row>
    <row r="241" spans="1:9" x14ac:dyDescent="0.2">
      <c r="A241" t="s">
        <v>223</v>
      </c>
      <c r="B241" t="s">
        <v>1600</v>
      </c>
      <c r="C241" t="s">
        <v>2180</v>
      </c>
      <c r="D241" t="s">
        <v>1193</v>
      </c>
      <c r="E241" t="s">
        <v>1601</v>
      </c>
      <c r="F241" t="s">
        <v>1602</v>
      </c>
      <c r="G241" t="s">
        <v>5</v>
      </c>
      <c r="H241" t="s">
        <v>623</v>
      </c>
      <c r="I241" t="b" cm="1">
        <f t="array" ref="I241">SUMPRODUCT(--(D241=Assumptions!$A$4:$A$12))&gt;0</f>
        <v>1</v>
      </c>
    </row>
    <row r="242" spans="1:9" x14ac:dyDescent="0.2">
      <c r="A242" t="s">
        <v>223</v>
      </c>
      <c r="B242" t="s">
        <v>1599</v>
      </c>
      <c r="C242" t="s">
        <v>223</v>
      </c>
      <c r="D242" t="s">
        <v>1356</v>
      </c>
      <c r="E242" t="s">
        <v>2353</v>
      </c>
      <c r="F242" t="s">
        <v>1818</v>
      </c>
      <c r="G242" t="s">
        <v>5</v>
      </c>
      <c r="H242" t="s">
        <v>623</v>
      </c>
      <c r="I242" t="b" cm="1">
        <f t="array" ref="I242">SUMPRODUCT(--(D242=Assumptions!$A$4:$A$12))&gt;0</f>
        <v>0</v>
      </c>
    </row>
    <row r="243" spans="1:9" x14ac:dyDescent="0.2">
      <c r="A243" t="s">
        <v>223</v>
      </c>
      <c r="B243" t="s">
        <v>1598</v>
      </c>
      <c r="C243" t="s">
        <v>223</v>
      </c>
      <c r="D243" t="s">
        <v>1356</v>
      </c>
      <c r="E243" t="s">
        <v>406</v>
      </c>
      <c r="F243" t="s">
        <v>407</v>
      </c>
      <c r="G243" t="s">
        <v>5</v>
      </c>
      <c r="H243" t="s">
        <v>623</v>
      </c>
      <c r="I243" t="b" cm="1">
        <f t="array" ref="I243">SUMPRODUCT(--(D243=Assumptions!$A$4:$A$12))&gt;0</f>
        <v>0</v>
      </c>
    </row>
    <row r="244" spans="1:9" x14ac:dyDescent="0.2">
      <c r="A244" t="s">
        <v>223</v>
      </c>
      <c r="B244" t="s">
        <v>2354</v>
      </c>
      <c r="C244" t="s">
        <v>2180</v>
      </c>
      <c r="D244" t="s">
        <v>1193</v>
      </c>
      <c r="E244" t="s">
        <v>2355</v>
      </c>
      <c r="F244" t="s">
        <v>2356</v>
      </c>
      <c r="G244" t="s">
        <v>5</v>
      </c>
      <c r="H244" t="s">
        <v>623</v>
      </c>
      <c r="I244" t="b" cm="1">
        <f t="array" ref="I244">SUMPRODUCT(--(D244=Assumptions!$A$4:$A$12))&gt;0</f>
        <v>1</v>
      </c>
    </row>
    <row r="245" spans="1:9" x14ac:dyDescent="0.2">
      <c r="A245" t="s">
        <v>223</v>
      </c>
      <c r="B245" t="s">
        <v>254</v>
      </c>
      <c r="C245" t="s">
        <v>2357</v>
      </c>
      <c r="D245" t="s">
        <v>640</v>
      </c>
      <c r="E245" t="s">
        <v>255</v>
      </c>
      <c r="F245" t="s">
        <v>256</v>
      </c>
      <c r="G245" t="s">
        <v>15</v>
      </c>
      <c r="H245" t="s">
        <v>623</v>
      </c>
      <c r="I245" t="b" cm="1">
        <f t="array" ref="I245">SUMPRODUCT(--(D245=Assumptions!$A$4:$A$12))&gt;0</f>
        <v>1</v>
      </c>
    </row>
    <row r="246" spans="1:9" x14ac:dyDescent="0.2">
      <c r="A246" t="s">
        <v>223</v>
      </c>
      <c r="B246" t="s">
        <v>2358</v>
      </c>
      <c r="C246" t="s">
        <v>616</v>
      </c>
      <c r="D246" t="s">
        <v>1356</v>
      </c>
      <c r="E246" t="s">
        <v>1374</v>
      </c>
      <c r="F246" t="s">
        <v>1375</v>
      </c>
      <c r="G246" t="s">
        <v>5</v>
      </c>
      <c r="H246" t="s">
        <v>623</v>
      </c>
      <c r="I246" t="b" cm="1">
        <f t="array" ref="I246">SUMPRODUCT(--(D246=Assumptions!$A$4:$A$12))&gt;0</f>
        <v>0</v>
      </c>
    </row>
    <row r="247" spans="1:9" x14ac:dyDescent="0.2">
      <c r="A247" t="s">
        <v>223</v>
      </c>
      <c r="B247" t="s">
        <v>2358</v>
      </c>
      <c r="C247" t="s">
        <v>616</v>
      </c>
      <c r="D247" t="s">
        <v>1356</v>
      </c>
      <c r="E247" t="s">
        <v>229</v>
      </c>
      <c r="F247" t="s">
        <v>230</v>
      </c>
      <c r="G247" t="s">
        <v>617</v>
      </c>
      <c r="H247" t="s">
        <v>623</v>
      </c>
      <c r="I247" t="b" cm="1">
        <f t="array" ref="I247">SUMPRODUCT(--(D247=Assumptions!$A$4:$A$12))&gt;0</f>
        <v>0</v>
      </c>
    </row>
    <row r="248" spans="1:9" x14ac:dyDescent="0.2">
      <c r="A248" t="s">
        <v>223</v>
      </c>
      <c r="B248" t="s">
        <v>735</v>
      </c>
      <c r="C248" t="s">
        <v>3384</v>
      </c>
      <c r="D248" t="s">
        <v>627</v>
      </c>
      <c r="E248" t="s">
        <v>708</v>
      </c>
      <c r="F248" t="s">
        <v>148</v>
      </c>
      <c r="G248" t="s">
        <v>5</v>
      </c>
      <c r="H248" t="s">
        <v>623</v>
      </c>
      <c r="I248" t="b" cm="1">
        <f t="array" ref="I248">SUMPRODUCT(--(D248=Assumptions!$A$4:$A$12))&gt;0</f>
        <v>1</v>
      </c>
    </row>
    <row r="249" spans="1:9" x14ac:dyDescent="0.2">
      <c r="A249" t="s">
        <v>223</v>
      </c>
      <c r="B249" t="s">
        <v>735</v>
      </c>
      <c r="C249" t="s">
        <v>3384</v>
      </c>
      <c r="D249" t="s">
        <v>627</v>
      </c>
      <c r="E249" t="s">
        <v>736</v>
      </c>
      <c r="F249" t="s">
        <v>737</v>
      </c>
      <c r="G249" t="s">
        <v>15</v>
      </c>
      <c r="H249" t="s">
        <v>647</v>
      </c>
      <c r="I249" t="b" cm="1">
        <f t="array" ref="I249">SUMPRODUCT(--(D249=Assumptions!$A$4:$A$12))&gt;0</f>
        <v>1</v>
      </c>
    </row>
    <row r="250" spans="1:9" x14ac:dyDescent="0.2">
      <c r="A250" t="s">
        <v>223</v>
      </c>
      <c r="B250" t="s">
        <v>735</v>
      </c>
      <c r="C250" t="s">
        <v>3384</v>
      </c>
      <c r="D250" t="s">
        <v>627</v>
      </c>
      <c r="E250" t="s">
        <v>229</v>
      </c>
      <c r="F250" t="s">
        <v>230</v>
      </c>
      <c r="G250" t="s">
        <v>617</v>
      </c>
      <c r="H250" t="s">
        <v>623</v>
      </c>
      <c r="I250" t="b" cm="1">
        <f t="array" ref="I250">SUMPRODUCT(--(D250=Assumptions!$A$4:$A$12))&gt;0</f>
        <v>1</v>
      </c>
    </row>
    <row r="251" spans="1:9" x14ac:dyDescent="0.2">
      <c r="A251" t="s">
        <v>223</v>
      </c>
      <c r="B251" t="s">
        <v>2359</v>
      </c>
      <c r="C251" t="s">
        <v>2180</v>
      </c>
      <c r="D251" t="s">
        <v>1193</v>
      </c>
      <c r="E251" t="s">
        <v>2360</v>
      </c>
      <c r="F251" t="s">
        <v>2361</v>
      </c>
      <c r="G251" t="s">
        <v>15</v>
      </c>
      <c r="H251" t="s">
        <v>623</v>
      </c>
      <c r="I251" t="b" cm="1">
        <f t="array" ref="I251">SUMPRODUCT(--(D251=Assumptions!$A$4:$A$12))&gt;0</f>
        <v>1</v>
      </c>
    </row>
    <row r="252" spans="1:9" x14ac:dyDescent="0.2">
      <c r="A252" t="s">
        <v>223</v>
      </c>
      <c r="B252" t="s">
        <v>2362</v>
      </c>
      <c r="C252" t="s">
        <v>2180</v>
      </c>
      <c r="D252" t="s">
        <v>1193</v>
      </c>
      <c r="E252" t="s">
        <v>79</v>
      </c>
      <c r="F252" t="s">
        <v>80</v>
      </c>
      <c r="G252" t="s">
        <v>5</v>
      </c>
      <c r="H252" t="s">
        <v>623</v>
      </c>
      <c r="I252" t="b" cm="1">
        <f t="array" ref="I252">SUMPRODUCT(--(D252=Assumptions!$A$4:$A$12))&gt;0</f>
        <v>1</v>
      </c>
    </row>
    <row r="253" spans="1:9" x14ac:dyDescent="0.2">
      <c r="A253" t="s">
        <v>257</v>
      </c>
      <c r="B253" t="s">
        <v>2363</v>
      </c>
      <c r="C253" t="s">
        <v>2180</v>
      </c>
      <c r="D253" t="s">
        <v>1193</v>
      </c>
      <c r="E253" t="s">
        <v>2364</v>
      </c>
      <c r="F253" t="s">
        <v>1388</v>
      </c>
      <c r="G253" t="s">
        <v>5</v>
      </c>
      <c r="H253" t="s">
        <v>623</v>
      </c>
      <c r="I253" t="b" cm="1">
        <f t="array" ref="I253">SUMPRODUCT(--(D253=Assumptions!$A$4:$A$12))&gt;0</f>
        <v>1</v>
      </c>
    </row>
    <row r="254" spans="1:9" x14ac:dyDescent="0.2">
      <c r="A254" t="s">
        <v>257</v>
      </c>
      <c r="B254" t="s">
        <v>267</v>
      </c>
      <c r="C254" t="s">
        <v>2180</v>
      </c>
      <c r="D254" t="s">
        <v>1193</v>
      </c>
      <c r="E254" t="s">
        <v>268</v>
      </c>
      <c r="F254" t="s">
        <v>269</v>
      </c>
      <c r="G254" t="s">
        <v>5</v>
      </c>
      <c r="H254" t="s">
        <v>623</v>
      </c>
      <c r="I254" t="b" cm="1">
        <f t="array" ref="I254">SUMPRODUCT(--(D254=Assumptions!$A$4:$A$12))&gt;0</f>
        <v>1</v>
      </c>
    </row>
    <row r="255" spans="1:9" x14ac:dyDescent="0.2">
      <c r="A255" t="s">
        <v>257</v>
      </c>
      <c r="B255" t="s">
        <v>2365</v>
      </c>
      <c r="C255" t="s">
        <v>2180</v>
      </c>
      <c r="D255" t="s">
        <v>1193</v>
      </c>
      <c r="E255" t="s">
        <v>2366</v>
      </c>
      <c r="F255" t="s">
        <v>2367</v>
      </c>
      <c r="G255" t="s">
        <v>5</v>
      </c>
      <c r="H255" t="s">
        <v>623</v>
      </c>
      <c r="I255" t="b" cm="1">
        <f t="array" ref="I255">SUMPRODUCT(--(D255=Assumptions!$A$4:$A$12))&gt;0</f>
        <v>1</v>
      </c>
    </row>
    <row r="256" spans="1:9" x14ac:dyDescent="0.2">
      <c r="A256" t="s">
        <v>257</v>
      </c>
      <c r="B256" t="s">
        <v>2368</v>
      </c>
      <c r="C256" t="s">
        <v>257</v>
      </c>
      <c r="D256" t="s">
        <v>1356</v>
      </c>
      <c r="E256" t="s">
        <v>1278</v>
      </c>
      <c r="F256" t="s">
        <v>1279</v>
      </c>
      <c r="G256" t="s">
        <v>5</v>
      </c>
      <c r="H256" t="s">
        <v>623</v>
      </c>
      <c r="I256" t="b" cm="1">
        <f t="array" ref="I256">SUMPRODUCT(--(D256=Assumptions!$A$4:$A$12))&gt;0</f>
        <v>0</v>
      </c>
    </row>
    <row r="257" spans="1:9" x14ac:dyDescent="0.2">
      <c r="A257" t="s">
        <v>257</v>
      </c>
      <c r="B257" t="s">
        <v>2369</v>
      </c>
      <c r="C257" t="s">
        <v>2191</v>
      </c>
      <c r="D257" t="s">
        <v>1356</v>
      </c>
      <c r="E257" t="s">
        <v>2370</v>
      </c>
      <c r="F257" t="s">
        <v>2371</v>
      </c>
      <c r="G257" t="s">
        <v>5</v>
      </c>
      <c r="H257" t="s">
        <v>623</v>
      </c>
      <c r="I257" t="b" cm="1">
        <f t="array" ref="I257">SUMPRODUCT(--(D257=Assumptions!$A$4:$A$12))&gt;0</f>
        <v>0</v>
      </c>
    </row>
    <row r="258" spans="1:9" x14ac:dyDescent="0.2">
      <c r="A258" t="s">
        <v>257</v>
      </c>
      <c r="B258" t="s">
        <v>738</v>
      </c>
      <c r="C258" t="s">
        <v>2372</v>
      </c>
      <c r="D258" t="s">
        <v>627</v>
      </c>
      <c r="E258" t="s">
        <v>71</v>
      </c>
      <c r="F258" t="s">
        <v>72</v>
      </c>
      <c r="G258" t="s">
        <v>5</v>
      </c>
      <c r="H258" t="s">
        <v>623</v>
      </c>
      <c r="I258" t="b" cm="1">
        <f t="array" ref="I258">SUMPRODUCT(--(D258=Assumptions!$A$4:$A$12))&gt;0</f>
        <v>1</v>
      </c>
    </row>
    <row r="259" spans="1:9" x14ac:dyDescent="0.2">
      <c r="A259" t="s">
        <v>257</v>
      </c>
      <c r="B259" t="s">
        <v>1612</v>
      </c>
      <c r="C259" t="s">
        <v>257</v>
      </c>
      <c r="D259" t="s">
        <v>1356</v>
      </c>
      <c r="E259" t="s">
        <v>1613</v>
      </c>
      <c r="F259" t="s">
        <v>1614</v>
      </c>
      <c r="G259" t="s">
        <v>15</v>
      </c>
      <c r="H259" t="s">
        <v>623</v>
      </c>
      <c r="I259" t="b" cm="1">
        <f t="array" ref="I259">SUMPRODUCT(--(D259=Assumptions!$A$4:$A$12))&gt;0</f>
        <v>0</v>
      </c>
    </row>
    <row r="260" spans="1:9" x14ac:dyDescent="0.2">
      <c r="A260" t="s">
        <v>257</v>
      </c>
      <c r="B260" t="s">
        <v>2373</v>
      </c>
      <c r="C260" t="s">
        <v>2180</v>
      </c>
      <c r="D260" t="s">
        <v>1193</v>
      </c>
      <c r="E260" t="s">
        <v>121</v>
      </c>
      <c r="F260" t="s">
        <v>122</v>
      </c>
      <c r="G260" t="s">
        <v>5</v>
      </c>
      <c r="H260" t="s">
        <v>623</v>
      </c>
      <c r="I260" t="b" cm="1">
        <f t="array" ref="I260">SUMPRODUCT(--(D260=Assumptions!$A$4:$A$12))&gt;0</f>
        <v>1</v>
      </c>
    </row>
    <row r="261" spans="1:9" x14ac:dyDescent="0.2">
      <c r="A261" t="s">
        <v>257</v>
      </c>
      <c r="B261" t="s">
        <v>2374</v>
      </c>
      <c r="C261" t="s">
        <v>2180</v>
      </c>
      <c r="D261" t="s">
        <v>1193</v>
      </c>
      <c r="E261" t="s">
        <v>36</v>
      </c>
      <c r="F261" t="s">
        <v>37</v>
      </c>
      <c r="G261" t="s">
        <v>5</v>
      </c>
      <c r="H261" t="s">
        <v>623</v>
      </c>
      <c r="I261" t="b" cm="1">
        <f t="array" ref="I261">SUMPRODUCT(--(D261=Assumptions!$A$4:$A$12))&gt;0</f>
        <v>1</v>
      </c>
    </row>
    <row r="262" spans="1:9" x14ac:dyDescent="0.2">
      <c r="A262" t="s">
        <v>257</v>
      </c>
      <c r="B262" t="s">
        <v>739</v>
      </c>
      <c r="C262" t="s">
        <v>444</v>
      </c>
      <c r="D262" t="s">
        <v>627</v>
      </c>
      <c r="E262" t="s">
        <v>479</v>
      </c>
      <c r="F262" t="s">
        <v>480</v>
      </c>
      <c r="G262" t="s">
        <v>5</v>
      </c>
      <c r="H262" t="s">
        <v>623</v>
      </c>
      <c r="I262" t="b" cm="1">
        <f t="array" ref="I262">SUMPRODUCT(--(D262=Assumptions!$A$4:$A$12))&gt;0</f>
        <v>1</v>
      </c>
    </row>
    <row r="263" spans="1:9" x14ac:dyDescent="0.2">
      <c r="A263" t="s">
        <v>257</v>
      </c>
      <c r="B263" t="s">
        <v>740</v>
      </c>
      <c r="C263" t="s">
        <v>2375</v>
      </c>
      <c r="D263" t="s">
        <v>640</v>
      </c>
      <c r="E263" t="s">
        <v>289</v>
      </c>
      <c r="F263" t="s">
        <v>290</v>
      </c>
      <c r="G263" t="s">
        <v>5</v>
      </c>
      <c r="H263" t="s">
        <v>623</v>
      </c>
      <c r="I263" t="b" cm="1">
        <f t="array" ref="I263">SUMPRODUCT(--(D263=Assumptions!$A$4:$A$12))&gt;0</f>
        <v>1</v>
      </c>
    </row>
    <row r="264" spans="1:9" x14ac:dyDescent="0.2">
      <c r="A264" t="s">
        <v>257</v>
      </c>
      <c r="B264" t="s">
        <v>2376</v>
      </c>
      <c r="C264" t="s">
        <v>2180</v>
      </c>
      <c r="D264" t="s">
        <v>1193</v>
      </c>
      <c r="E264" t="s">
        <v>421</v>
      </c>
      <c r="F264" t="s">
        <v>422</v>
      </c>
      <c r="G264" t="s">
        <v>5</v>
      </c>
      <c r="H264" t="s">
        <v>623</v>
      </c>
      <c r="I264" t="b" cm="1">
        <f t="array" ref="I264">SUMPRODUCT(--(D264=Assumptions!$A$4:$A$12))&gt;0</f>
        <v>1</v>
      </c>
    </row>
    <row r="265" spans="1:9" x14ac:dyDescent="0.2">
      <c r="A265" t="s">
        <v>257</v>
      </c>
      <c r="B265" t="s">
        <v>741</v>
      </c>
      <c r="C265" t="s">
        <v>2377</v>
      </c>
      <c r="D265" t="s">
        <v>627</v>
      </c>
      <c r="E265" t="s">
        <v>687</v>
      </c>
      <c r="F265" t="s">
        <v>688</v>
      </c>
      <c r="G265" t="s">
        <v>5</v>
      </c>
      <c r="H265" t="s">
        <v>623</v>
      </c>
      <c r="I265" t="b" cm="1">
        <f t="array" ref="I265">SUMPRODUCT(--(D265=Assumptions!$A$4:$A$12))&gt;0</f>
        <v>1</v>
      </c>
    </row>
    <row r="266" spans="1:9" x14ac:dyDescent="0.2">
      <c r="A266" t="s">
        <v>257</v>
      </c>
      <c r="B266" t="s">
        <v>742</v>
      </c>
      <c r="C266" t="s">
        <v>2143</v>
      </c>
      <c r="D266" t="s">
        <v>627</v>
      </c>
      <c r="E266" t="s">
        <v>361</v>
      </c>
      <c r="F266" t="s">
        <v>362</v>
      </c>
      <c r="G266" t="s">
        <v>5</v>
      </c>
      <c r="H266" t="s">
        <v>623</v>
      </c>
      <c r="I266" t="b" cm="1">
        <f t="array" ref="I266">SUMPRODUCT(--(D266=Assumptions!$A$4:$A$12))&gt;0</f>
        <v>1</v>
      </c>
    </row>
    <row r="267" spans="1:9" x14ac:dyDescent="0.2">
      <c r="A267" t="s">
        <v>257</v>
      </c>
      <c r="B267" t="s">
        <v>742</v>
      </c>
      <c r="C267" t="s">
        <v>2143</v>
      </c>
      <c r="D267" t="s">
        <v>627</v>
      </c>
      <c r="E267" t="s">
        <v>98</v>
      </c>
      <c r="F267" t="s">
        <v>99</v>
      </c>
      <c r="G267" t="s">
        <v>617</v>
      </c>
      <c r="H267" t="s">
        <v>623</v>
      </c>
      <c r="I267" t="b" cm="1">
        <f t="array" ref="I267">SUMPRODUCT(--(D267=Assumptions!$A$4:$A$12))&gt;0</f>
        <v>1</v>
      </c>
    </row>
    <row r="268" spans="1:9" x14ac:dyDescent="0.2">
      <c r="A268" t="s">
        <v>257</v>
      </c>
      <c r="B268" t="s">
        <v>743</v>
      </c>
      <c r="C268" t="s">
        <v>518</v>
      </c>
      <c r="D268" t="s">
        <v>627</v>
      </c>
      <c r="E268" t="s">
        <v>744</v>
      </c>
      <c r="F268" t="s">
        <v>745</v>
      </c>
      <c r="G268" t="s">
        <v>5</v>
      </c>
      <c r="H268" t="s">
        <v>623</v>
      </c>
      <c r="I268" t="b" cm="1">
        <f t="array" ref="I268">SUMPRODUCT(--(D268=Assumptions!$A$4:$A$12))&gt;0</f>
        <v>1</v>
      </c>
    </row>
    <row r="269" spans="1:9" x14ac:dyDescent="0.2">
      <c r="A269" t="s">
        <v>257</v>
      </c>
      <c r="B269" t="s">
        <v>2378</v>
      </c>
      <c r="C269" t="s">
        <v>257</v>
      </c>
      <c r="D269" t="s">
        <v>1356</v>
      </c>
      <c r="E269" t="s">
        <v>1632</v>
      </c>
      <c r="F269" t="s">
        <v>1633</v>
      </c>
      <c r="G269" t="s">
        <v>5</v>
      </c>
      <c r="H269" t="s">
        <v>623</v>
      </c>
      <c r="I269" t="b" cm="1">
        <f t="array" ref="I269">SUMPRODUCT(--(D269=Assumptions!$A$4:$A$12))&gt;0</f>
        <v>0</v>
      </c>
    </row>
    <row r="270" spans="1:9" x14ac:dyDescent="0.2">
      <c r="A270" t="s">
        <v>257</v>
      </c>
      <c r="B270" t="s">
        <v>2379</v>
      </c>
      <c r="C270" t="s">
        <v>257</v>
      </c>
      <c r="D270" t="s">
        <v>1356</v>
      </c>
      <c r="E270" t="s">
        <v>2380</v>
      </c>
      <c r="F270" t="s">
        <v>2381</v>
      </c>
      <c r="G270" t="s">
        <v>15</v>
      </c>
      <c r="H270" t="s">
        <v>623</v>
      </c>
      <c r="I270" t="b" cm="1">
        <f t="array" ref="I270">SUMPRODUCT(--(D270=Assumptions!$A$4:$A$12))&gt;0</f>
        <v>0</v>
      </c>
    </row>
    <row r="271" spans="1:9" x14ac:dyDescent="0.2">
      <c r="A271" t="s">
        <v>257</v>
      </c>
      <c r="B271" t="s">
        <v>2382</v>
      </c>
      <c r="C271" t="s">
        <v>257</v>
      </c>
      <c r="D271" t="s">
        <v>1356</v>
      </c>
      <c r="E271" t="s">
        <v>1448</v>
      </c>
      <c r="F271" t="s">
        <v>1449</v>
      </c>
      <c r="G271" t="s">
        <v>5</v>
      </c>
      <c r="H271" t="s">
        <v>623</v>
      </c>
      <c r="I271" t="b" cm="1">
        <f t="array" ref="I271">SUMPRODUCT(--(D271=Assumptions!$A$4:$A$12))&gt;0</f>
        <v>0</v>
      </c>
    </row>
    <row r="272" spans="1:9" x14ac:dyDescent="0.2">
      <c r="A272" t="s">
        <v>257</v>
      </c>
      <c r="B272" t="s">
        <v>2383</v>
      </c>
      <c r="C272" t="s">
        <v>257</v>
      </c>
      <c r="D272" t="s">
        <v>1356</v>
      </c>
      <c r="E272" t="s">
        <v>1186</v>
      </c>
      <c r="F272" t="s">
        <v>1187</v>
      </c>
      <c r="G272" t="s">
        <v>5</v>
      </c>
      <c r="H272" t="s">
        <v>623</v>
      </c>
      <c r="I272" t="b" cm="1">
        <f t="array" ref="I272">SUMPRODUCT(--(D272=Assumptions!$A$4:$A$12))&gt;0</f>
        <v>0</v>
      </c>
    </row>
    <row r="273" spans="1:9" x14ac:dyDescent="0.2">
      <c r="A273" t="s">
        <v>257</v>
      </c>
      <c r="B273" t="s">
        <v>2384</v>
      </c>
      <c r="C273" t="s">
        <v>257</v>
      </c>
      <c r="D273" t="s">
        <v>1356</v>
      </c>
      <c r="E273" t="s">
        <v>1448</v>
      </c>
      <c r="F273" t="s">
        <v>1449</v>
      </c>
      <c r="G273" t="s">
        <v>5</v>
      </c>
      <c r="H273" t="s">
        <v>623</v>
      </c>
      <c r="I273" t="b" cm="1">
        <f t="array" ref="I273">SUMPRODUCT(--(D273=Assumptions!$A$4:$A$12))&gt;0</f>
        <v>0</v>
      </c>
    </row>
    <row r="274" spans="1:9" x14ac:dyDescent="0.2">
      <c r="A274" t="s">
        <v>257</v>
      </c>
      <c r="B274" t="s">
        <v>2385</v>
      </c>
      <c r="C274" t="s">
        <v>2180</v>
      </c>
      <c r="D274" t="s">
        <v>1193</v>
      </c>
      <c r="E274" t="s">
        <v>2386</v>
      </c>
      <c r="F274" t="s">
        <v>2387</v>
      </c>
      <c r="G274" t="s">
        <v>5</v>
      </c>
      <c r="H274" t="s">
        <v>623</v>
      </c>
      <c r="I274" t="b" cm="1">
        <f t="array" ref="I274">SUMPRODUCT(--(D274=Assumptions!$A$4:$A$12))&gt;0</f>
        <v>1</v>
      </c>
    </row>
    <row r="275" spans="1:9" x14ac:dyDescent="0.2">
      <c r="A275" t="s">
        <v>257</v>
      </c>
      <c r="B275" t="s">
        <v>2388</v>
      </c>
      <c r="C275" t="s">
        <v>2180</v>
      </c>
      <c r="D275" t="s">
        <v>1193</v>
      </c>
      <c r="E275" t="s">
        <v>46</v>
      </c>
      <c r="F275" t="s">
        <v>47</v>
      </c>
      <c r="G275" t="s">
        <v>5</v>
      </c>
      <c r="H275" t="s">
        <v>623</v>
      </c>
      <c r="I275" t="b" cm="1">
        <f t="array" ref="I275">SUMPRODUCT(--(D275=Assumptions!$A$4:$A$12))&gt;0</f>
        <v>1</v>
      </c>
    </row>
    <row r="276" spans="1:9" x14ac:dyDescent="0.2">
      <c r="A276" t="s">
        <v>614</v>
      </c>
      <c r="B276" t="s">
        <v>748</v>
      </c>
      <c r="C276" t="s">
        <v>138</v>
      </c>
      <c r="D276" t="s">
        <v>627</v>
      </c>
      <c r="E276" t="s">
        <v>749</v>
      </c>
      <c r="F276" t="s">
        <v>750</v>
      </c>
      <c r="G276" t="s">
        <v>5</v>
      </c>
      <c r="H276" t="s">
        <v>623</v>
      </c>
      <c r="I276" t="b" cm="1">
        <f t="array" ref="I276">SUMPRODUCT(--(D276=Assumptions!$A$4:$A$12))&gt;0</f>
        <v>1</v>
      </c>
    </row>
    <row r="277" spans="1:9" x14ac:dyDescent="0.2">
      <c r="A277" t="s">
        <v>614</v>
      </c>
      <c r="B277" t="s">
        <v>751</v>
      </c>
      <c r="C277" t="s">
        <v>481</v>
      </c>
      <c r="D277" t="s">
        <v>627</v>
      </c>
      <c r="E277" t="s">
        <v>46</v>
      </c>
      <c r="F277" t="s">
        <v>47</v>
      </c>
      <c r="G277" t="s">
        <v>5</v>
      </c>
      <c r="H277" t="s">
        <v>623</v>
      </c>
      <c r="I277" t="b" cm="1">
        <f t="array" ref="I277">SUMPRODUCT(--(D277=Assumptions!$A$4:$A$12))&gt;0</f>
        <v>1</v>
      </c>
    </row>
    <row r="278" spans="1:9" x14ac:dyDescent="0.2">
      <c r="A278" t="s">
        <v>614</v>
      </c>
      <c r="B278" t="s">
        <v>495</v>
      </c>
      <c r="C278" t="s">
        <v>481</v>
      </c>
      <c r="D278" t="s">
        <v>654</v>
      </c>
      <c r="E278" t="s">
        <v>752</v>
      </c>
      <c r="F278" t="s">
        <v>753</v>
      </c>
      <c r="G278" t="s">
        <v>5</v>
      </c>
      <c r="H278" t="s">
        <v>623</v>
      </c>
      <c r="I278" t="b" cm="1">
        <f t="array" ref="I278">SUMPRODUCT(--(D278=Assumptions!$A$4:$A$12))&gt;0</f>
        <v>1</v>
      </c>
    </row>
    <row r="279" spans="1:9" x14ac:dyDescent="0.2">
      <c r="A279" t="s">
        <v>614</v>
      </c>
      <c r="B279" t="s">
        <v>495</v>
      </c>
      <c r="C279" t="s">
        <v>481</v>
      </c>
      <c r="D279" t="s">
        <v>654</v>
      </c>
      <c r="E279" t="s">
        <v>708</v>
      </c>
      <c r="F279" t="s">
        <v>148</v>
      </c>
      <c r="G279" t="s">
        <v>617</v>
      </c>
      <c r="H279" t="s">
        <v>623</v>
      </c>
      <c r="I279" t="b" cm="1">
        <f t="array" ref="I279">SUMPRODUCT(--(D279=Assumptions!$A$4:$A$12))&gt;0</f>
        <v>1</v>
      </c>
    </row>
    <row r="280" spans="1:9" x14ac:dyDescent="0.2">
      <c r="A280" t="s">
        <v>614</v>
      </c>
      <c r="B280" t="s">
        <v>2389</v>
      </c>
      <c r="C280" t="s">
        <v>2314</v>
      </c>
      <c r="D280" t="s">
        <v>1356</v>
      </c>
      <c r="E280" t="s">
        <v>673</v>
      </c>
      <c r="F280" t="s">
        <v>674</v>
      </c>
      <c r="G280" t="s">
        <v>5</v>
      </c>
      <c r="H280" t="s">
        <v>623</v>
      </c>
      <c r="I280" t="b" cm="1">
        <f t="array" ref="I280">SUMPRODUCT(--(D280=Assumptions!$A$4:$A$12))&gt;0</f>
        <v>0</v>
      </c>
    </row>
    <row r="281" spans="1:9" x14ac:dyDescent="0.2">
      <c r="A281" t="s">
        <v>614</v>
      </c>
      <c r="B281" t="s">
        <v>754</v>
      </c>
      <c r="C281" t="s">
        <v>2390</v>
      </c>
      <c r="D281" t="s">
        <v>627</v>
      </c>
      <c r="E281" t="s">
        <v>755</v>
      </c>
      <c r="F281" t="s">
        <v>756</v>
      </c>
      <c r="G281" t="s">
        <v>5</v>
      </c>
      <c r="H281" t="s">
        <v>623</v>
      </c>
      <c r="I281" t="b" cm="1">
        <f t="array" ref="I281">SUMPRODUCT(--(D281=Assumptions!$A$4:$A$12))&gt;0</f>
        <v>1</v>
      </c>
    </row>
    <row r="282" spans="1:9" x14ac:dyDescent="0.2">
      <c r="A282" t="s">
        <v>614</v>
      </c>
      <c r="B282" t="s">
        <v>2391</v>
      </c>
      <c r="C282" t="s">
        <v>2180</v>
      </c>
      <c r="D282" t="s">
        <v>1193</v>
      </c>
      <c r="E282" t="s">
        <v>2392</v>
      </c>
      <c r="F282" t="s">
        <v>2393</v>
      </c>
      <c r="G282" t="s">
        <v>5</v>
      </c>
      <c r="H282" t="s">
        <v>623</v>
      </c>
      <c r="I282" t="b" cm="1">
        <f t="array" ref="I282">SUMPRODUCT(--(D282=Assumptions!$A$4:$A$12))&gt;0</f>
        <v>1</v>
      </c>
    </row>
    <row r="283" spans="1:9" x14ac:dyDescent="0.2">
      <c r="A283" t="s">
        <v>614</v>
      </c>
      <c r="B283" t="s">
        <v>2394</v>
      </c>
      <c r="C283" t="s">
        <v>2180</v>
      </c>
      <c r="D283" t="s">
        <v>1193</v>
      </c>
      <c r="E283" t="s">
        <v>23</v>
      </c>
      <c r="F283" t="s">
        <v>24</v>
      </c>
      <c r="G283" t="s">
        <v>5</v>
      </c>
      <c r="H283" t="s">
        <v>623</v>
      </c>
      <c r="I283" t="b" cm="1">
        <f t="array" ref="I283">SUMPRODUCT(--(D283=Assumptions!$A$4:$A$12))&gt;0</f>
        <v>1</v>
      </c>
    </row>
    <row r="284" spans="1:9" x14ac:dyDescent="0.2">
      <c r="A284" t="s">
        <v>614</v>
      </c>
      <c r="B284" t="s">
        <v>2395</v>
      </c>
      <c r="C284" t="s">
        <v>614</v>
      </c>
      <c r="D284" t="s">
        <v>1356</v>
      </c>
      <c r="E284" t="s">
        <v>2137</v>
      </c>
      <c r="F284" t="s">
        <v>2138</v>
      </c>
      <c r="G284" t="s">
        <v>15</v>
      </c>
      <c r="H284" t="s">
        <v>623</v>
      </c>
      <c r="I284" t="b" cm="1">
        <f t="array" ref="I284">SUMPRODUCT(--(D284=Assumptions!$A$4:$A$12))&gt;0</f>
        <v>0</v>
      </c>
    </row>
    <row r="285" spans="1:9" x14ac:dyDescent="0.2">
      <c r="A285" t="s">
        <v>614</v>
      </c>
      <c r="B285" t="s">
        <v>2395</v>
      </c>
      <c r="C285" t="s">
        <v>614</v>
      </c>
      <c r="D285" t="s">
        <v>1356</v>
      </c>
      <c r="E285" t="s">
        <v>1454</v>
      </c>
      <c r="F285" t="s">
        <v>1455</v>
      </c>
      <c r="G285" t="s">
        <v>617</v>
      </c>
      <c r="H285" t="s">
        <v>623</v>
      </c>
      <c r="I285" t="b" cm="1">
        <f t="array" ref="I285">SUMPRODUCT(--(D285=Assumptions!$A$4:$A$12))&gt;0</f>
        <v>0</v>
      </c>
    </row>
    <row r="286" spans="1:9" x14ac:dyDescent="0.2">
      <c r="A286" t="s">
        <v>614</v>
      </c>
      <c r="B286" t="s">
        <v>2396</v>
      </c>
      <c r="C286" t="s">
        <v>2180</v>
      </c>
      <c r="D286" t="s">
        <v>1356</v>
      </c>
      <c r="E286" t="s">
        <v>2397</v>
      </c>
      <c r="F286" t="s">
        <v>2398</v>
      </c>
      <c r="G286" t="s">
        <v>5</v>
      </c>
      <c r="H286" t="s">
        <v>623</v>
      </c>
      <c r="I286" t="b" cm="1">
        <f t="array" ref="I286">SUMPRODUCT(--(D286=Assumptions!$A$4:$A$12))&gt;0</f>
        <v>0</v>
      </c>
    </row>
    <row r="287" spans="1:9" x14ac:dyDescent="0.2">
      <c r="A287" t="s">
        <v>614</v>
      </c>
      <c r="B287" t="s">
        <v>757</v>
      </c>
      <c r="C287" t="s">
        <v>2190</v>
      </c>
      <c r="D287" t="s">
        <v>640</v>
      </c>
      <c r="E287" t="s">
        <v>10</v>
      </c>
      <c r="F287" t="s">
        <v>11</v>
      </c>
      <c r="G287" t="s">
        <v>617</v>
      </c>
      <c r="H287" t="s">
        <v>623</v>
      </c>
      <c r="I287" t="b" cm="1">
        <f t="array" ref="I287">SUMPRODUCT(--(D287=Assumptions!$A$4:$A$12))&gt;0</f>
        <v>1</v>
      </c>
    </row>
    <row r="288" spans="1:9" x14ac:dyDescent="0.2">
      <c r="A288" t="s">
        <v>614</v>
      </c>
      <c r="B288" t="s">
        <v>758</v>
      </c>
      <c r="C288" t="s">
        <v>363</v>
      </c>
      <c r="D288" t="s">
        <v>627</v>
      </c>
      <c r="E288" t="s">
        <v>759</v>
      </c>
      <c r="F288" t="s">
        <v>760</v>
      </c>
      <c r="G288" t="s">
        <v>5</v>
      </c>
      <c r="H288" t="s">
        <v>623</v>
      </c>
      <c r="I288" t="b" cm="1">
        <f t="array" ref="I288">SUMPRODUCT(--(D288=Assumptions!$A$4:$A$12))&gt;0</f>
        <v>1</v>
      </c>
    </row>
    <row r="289" spans="1:9" x14ac:dyDescent="0.2">
      <c r="A289" t="s">
        <v>614</v>
      </c>
      <c r="B289" t="s">
        <v>761</v>
      </c>
      <c r="C289" t="s">
        <v>200</v>
      </c>
      <c r="D289" t="s">
        <v>654</v>
      </c>
      <c r="E289" t="s">
        <v>10</v>
      </c>
      <c r="F289" t="s">
        <v>11</v>
      </c>
      <c r="G289" t="s">
        <v>617</v>
      </c>
      <c r="H289" t="s">
        <v>623</v>
      </c>
      <c r="I289" t="b" cm="1">
        <f t="array" ref="I289">SUMPRODUCT(--(D289=Assumptions!$A$4:$A$12))&gt;0</f>
        <v>1</v>
      </c>
    </row>
    <row r="290" spans="1:9" x14ac:dyDescent="0.2">
      <c r="A290" t="s">
        <v>614</v>
      </c>
      <c r="B290" t="s">
        <v>2399</v>
      </c>
      <c r="C290" t="s">
        <v>2180</v>
      </c>
      <c r="D290" t="s">
        <v>1193</v>
      </c>
      <c r="E290" t="s">
        <v>10</v>
      </c>
      <c r="F290" t="s">
        <v>11</v>
      </c>
      <c r="G290" t="s">
        <v>5</v>
      </c>
      <c r="H290" t="s">
        <v>623</v>
      </c>
      <c r="I290" t="b" cm="1">
        <f t="array" ref="I290">SUMPRODUCT(--(D290=Assumptions!$A$4:$A$12))&gt;0</f>
        <v>1</v>
      </c>
    </row>
    <row r="291" spans="1:9" x14ac:dyDescent="0.2">
      <c r="A291" t="s">
        <v>614</v>
      </c>
      <c r="B291" t="s">
        <v>2400</v>
      </c>
      <c r="C291" t="s">
        <v>2180</v>
      </c>
      <c r="D291" t="s">
        <v>1193</v>
      </c>
      <c r="E291" t="s">
        <v>2401</v>
      </c>
      <c r="F291" t="s">
        <v>2402</v>
      </c>
      <c r="G291" t="s">
        <v>5</v>
      </c>
      <c r="H291" t="s">
        <v>623</v>
      </c>
      <c r="I291" t="b" cm="1">
        <f t="array" ref="I291">SUMPRODUCT(--(D291=Assumptions!$A$4:$A$12))&gt;0</f>
        <v>1</v>
      </c>
    </row>
    <row r="292" spans="1:9" x14ac:dyDescent="0.2">
      <c r="A292" t="s">
        <v>614</v>
      </c>
      <c r="B292" t="s">
        <v>2403</v>
      </c>
      <c r="C292" t="s">
        <v>2180</v>
      </c>
      <c r="D292" t="s">
        <v>1193</v>
      </c>
      <c r="E292" t="s">
        <v>708</v>
      </c>
      <c r="F292" t="s">
        <v>148</v>
      </c>
      <c r="G292" t="s">
        <v>5</v>
      </c>
      <c r="H292" t="s">
        <v>623</v>
      </c>
      <c r="I292" t="b" cm="1">
        <f t="array" ref="I292">SUMPRODUCT(--(D292=Assumptions!$A$4:$A$12))&gt;0</f>
        <v>1</v>
      </c>
    </row>
    <row r="293" spans="1:9" x14ac:dyDescent="0.2">
      <c r="A293" t="s">
        <v>614</v>
      </c>
      <c r="B293" t="s">
        <v>762</v>
      </c>
      <c r="C293" t="s">
        <v>2314</v>
      </c>
      <c r="D293" t="s">
        <v>640</v>
      </c>
      <c r="E293" t="s">
        <v>296</v>
      </c>
      <c r="F293" t="s">
        <v>297</v>
      </c>
      <c r="G293" t="s">
        <v>5</v>
      </c>
      <c r="H293" t="s">
        <v>623</v>
      </c>
      <c r="I293" t="b" cm="1">
        <f t="array" ref="I293">SUMPRODUCT(--(D293=Assumptions!$A$4:$A$12))&gt;0</f>
        <v>1</v>
      </c>
    </row>
    <row r="294" spans="1:9" x14ac:dyDescent="0.2">
      <c r="A294" t="s">
        <v>614</v>
      </c>
      <c r="B294" t="s">
        <v>2404</v>
      </c>
      <c r="C294" t="s">
        <v>614</v>
      </c>
      <c r="D294" t="s">
        <v>1356</v>
      </c>
      <c r="E294" t="s">
        <v>1195</v>
      </c>
      <c r="F294" t="s">
        <v>1196</v>
      </c>
      <c r="G294" t="s">
        <v>5</v>
      </c>
      <c r="H294" t="s">
        <v>623</v>
      </c>
      <c r="I294" t="b" cm="1">
        <f t="array" ref="I294">SUMPRODUCT(--(D294=Assumptions!$A$4:$A$12))&gt;0</f>
        <v>0</v>
      </c>
    </row>
    <row r="295" spans="1:9" x14ac:dyDescent="0.2">
      <c r="A295" t="s">
        <v>614</v>
      </c>
      <c r="B295" t="s">
        <v>763</v>
      </c>
      <c r="C295" t="s">
        <v>2190</v>
      </c>
      <c r="D295" t="s">
        <v>627</v>
      </c>
      <c r="E295" t="s">
        <v>296</v>
      </c>
      <c r="F295" t="s">
        <v>297</v>
      </c>
      <c r="G295" t="s">
        <v>5</v>
      </c>
      <c r="H295" t="s">
        <v>623</v>
      </c>
      <c r="I295" t="b" cm="1">
        <f t="array" ref="I295">SUMPRODUCT(--(D295=Assumptions!$A$4:$A$12))&gt;0</f>
        <v>1</v>
      </c>
    </row>
    <row r="296" spans="1:9" x14ac:dyDescent="0.2">
      <c r="A296" t="s">
        <v>614</v>
      </c>
      <c r="B296" t="s">
        <v>764</v>
      </c>
      <c r="C296" t="s">
        <v>2405</v>
      </c>
      <c r="D296" t="s">
        <v>640</v>
      </c>
      <c r="E296" t="s">
        <v>7</v>
      </c>
      <c r="F296" t="s">
        <v>8</v>
      </c>
      <c r="G296" t="s">
        <v>5</v>
      </c>
      <c r="H296" t="s">
        <v>623</v>
      </c>
      <c r="I296" t="b" cm="1">
        <f t="array" ref="I296">SUMPRODUCT(--(D296=Assumptions!$A$4:$A$12))&gt;0</f>
        <v>1</v>
      </c>
    </row>
    <row r="297" spans="1:9" x14ac:dyDescent="0.2">
      <c r="A297" t="s">
        <v>614</v>
      </c>
      <c r="B297" t="s">
        <v>2406</v>
      </c>
      <c r="C297" t="s">
        <v>614</v>
      </c>
      <c r="D297" t="s">
        <v>1356</v>
      </c>
      <c r="E297" t="s">
        <v>1800</v>
      </c>
      <c r="F297" t="s">
        <v>1801</v>
      </c>
      <c r="G297" t="s">
        <v>5</v>
      </c>
      <c r="H297" t="s">
        <v>623</v>
      </c>
      <c r="I297" t="b" cm="1">
        <f t="array" ref="I297">SUMPRODUCT(--(D297=Assumptions!$A$4:$A$12))&gt;0</f>
        <v>0</v>
      </c>
    </row>
    <row r="298" spans="1:9" x14ac:dyDescent="0.2">
      <c r="A298" t="s">
        <v>614</v>
      </c>
      <c r="B298" t="s">
        <v>765</v>
      </c>
      <c r="C298" t="s">
        <v>2407</v>
      </c>
      <c r="D298" t="s">
        <v>640</v>
      </c>
      <c r="E298" t="s">
        <v>7</v>
      </c>
      <c r="F298" t="s">
        <v>8</v>
      </c>
      <c r="G298" t="s">
        <v>5</v>
      </c>
      <c r="H298" t="s">
        <v>623</v>
      </c>
      <c r="I298" t="b" cm="1">
        <f t="array" ref="I298">SUMPRODUCT(--(D298=Assumptions!$A$4:$A$12))&gt;0</f>
        <v>1</v>
      </c>
    </row>
    <row r="299" spans="1:9" x14ac:dyDescent="0.2">
      <c r="A299" t="s">
        <v>614</v>
      </c>
      <c r="B299" t="s">
        <v>2408</v>
      </c>
      <c r="C299" t="s">
        <v>2180</v>
      </c>
      <c r="D299" t="s">
        <v>1193</v>
      </c>
      <c r="E299" t="s">
        <v>2409</v>
      </c>
      <c r="F299" t="s">
        <v>2410</v>
      </c>
      <c r="G299" t="s">
        <v>5</v>
      </c>
      <c r="H299" t="s">
        <v>623</v>
      </c>
      <c r="I299" t="b" cm="1">
        <f t="array" ref="I299">SUMPRODUCT(--(D299=Assumptions!$A$4:$A$12))&gt;0</f>
        <v>1</v>
      </c>
    </row>
    <row r="300" spans="1:9" x14ac:dyDescent="0.2">
      <c r="A300" t="s">
        <v>614</v>
      </c>
      <c r="B300" t="s">
        <v>2411</v>
      </c>
      <c r="C300" t="s">
        <v>2180</v>
      </c>
      <c r="D300" t="s">
        <v>1193</v>
      </c>
      <c r="E300" t="s">
        <v>708</v>
      </c>
      <c r="F300" t="s">
        <v>148</v>
      </c>
      <c r="G300" t="s">
        <v>5</v>
      </c>
      <c r="H300" t="s">
        <v>623</v>
      </c>
      <c r="I300" t="b" cm="1">
        <f t="array" ref="I300">SUMPRODUCT(--(D300=Assumptions!$A$4:$A$12))&gt;0</f>
        <v>1</v>
      </c>
    </row>
    <row r="301" spans="1:9" x14ac:dyDescent="0.2">
      <c r="A301" t="s">
        <v>614</v>
      </c>
      <c r="B301" t="s">
        <v>766</v>
      </c>
      <c r="C301" t="s">
        <v>3369</v>
      </c>
      <c r="D301" t="s">
        <v>627</v>
      </c>
      <c r="E301" t="s">
        <v>524</v>
      </c>
      <c r="F301" t="s">
        <v>525</v>
      </c>
      <c r="G301" t="s">
        <v>5</v>
      </c>
      <c r="H301" t="s">
        <v>623</v>
      </c>
      <c r="I301" t="b" cm="1">
        <f t="array" ref="I301">SUMPRODUCT(--(D301=Assumptions!$A$4:$A$12))&gt;0</f>
        <v>1</v>
      </c>
    </row>
    <row r="302" spans="1:9" x14ac:dyDescent="0.2">
      <c r="A302" t="s">
        <v>614</v>
      </c>
      <c r="B302" t="s">
        <v>2412</v>
      </c>
      <c r="C302" t="s">
        <v>614</v>
      </c>
      <c r="D302" t="s">
        <v>1356</v>
      </c>
      <c r="E302" t="s">
        <v>28</v>
      </c>
      <c r="F302" t="s">
        <v>29</v>
      </c>
      <c r="G302" t="s">
        <v>5</v>
      </c>
      <c r="H302" t="s">
        <v>623</v>
      </c>
      <c r="I302" t="b" cm="1">
        <f t="array" ref="I302">SUMPRODUCT(--(D302=Assumptions!$A$4:$A$12))&gt;0</f>
        <v>0</v>
      </c>
    </row>
    <row r="303" spans="1:9" x14ac:dyDescent="0.2">
      <c r="A303" t="s">
        <v>614</v>
      </c>
      <c r="B303" t="s">
        <v>2413</v>
      </c>
      <c r="C303" t="s">
        <v>614</v>
      </c>
      <c r="D303" t="s">
        <v>1356</v>
      </c>
      <c r="E303" t="s">
        <v>2353</v>
      </c>
      <c r="F303" t="s">
        <v>1818</v>
      </c>
      <c r="G303" t="s">
        <v>5</v>
      </c>
      <c r="H303" t="s">
        <v>623</v>
      </c>
      <c r="I303" t="b" cm="1">
        <f t="array" ref="I303">SUMPRODUCT(--(D303=Assumptions!$A$4:$A$12))&gt;0</f>
        <v>0</v>
      </c>
    </row>
    <row r="304" spans="1:9" x14ac:dyDescent="0.2">
      <c r="A304" t="s">
        <v>614</v>
      </c>
      <c r="B304" t="s">
        <v>767</v>
      </c>
      <c r="C304" t="s">
        <v>3378</v>
      </c>
      <c r="D304" t="s">
        <v>627</v>
      </c>
      <c r="E304" t="s">
        <v>36</v>
      </c>
      <c r="F304" t="s">
        <v>37</v>
      </c>
      <c r="G304" t="s">
        <v>5</v>
      </c>
      <c r="H304" t="s">
        <v>623</v>
      </c>
      <c r="I304" t="b" cm="1">
        <f t="array" ref="I304">SUMPRODUCT(--(D304=Assumptions!$A$4:$A$12))&gt;0</f>
        <v>1</v>
      </c>
    </row>
    <row r="305" spans="1:9" x14ac:dyDescent="0.2">
      <c r="A305" t="s">
        <v>614</v>
      </c>
      <c r="B305" t="s">
        <v>2414</v>
      </c>
      <c r="C305" t="s">
        <v>2180</v>
      </c>
      <c r="D305" t="s">
        <v>1193</v>
      </c>
      <c r="E305" t="s">
        <v>46</v>
      </c>
      <c r="F305" t="s">
        <v>47</v>
      </c>
      <c r="G305" t="s">
        <v>5</v>
      </c>
      <c r="H305" t="s">
        <v>623</v>
      </c>
      <c r="I305" t="b" cm="1">
        <f t="array" ref="I305">SUMPRODUCT(--(D305=Assumptions!$A$4:$A$12))&gt;0</f>
        <v>1</v>
      </c>
    </row>
    <row r="306" spans="1:9" x14ac:dyDescent="0.2">
      <c r="A306" t="s">
        <v>614</v>
      </c>
      <c r="B306" t="s">
        <v>2415</v>
      </c>
      <c r="C306" t="s">
        <v>2180</v>
      </c>
      <c r="D306" t="s">
        <v>1356</v>
      </c>
      <c r="E306" t="s">
        <v>2416</v>
      </c>
      <c r="F306" t="s">
        <v>2417</v>
      </c>
      <c r="G306" t="s">
        <v>5</v>
      </c>
      <c r="H306" t="s">
        <v>623</v>
      </c>
      <c r="I306" t="b" cm="1">
        <f t="array" ref="I306">SUMPRODUCT(--(D306=Assumptions!$A$4:$A$12))&gt;0</f>
        <v>0</v>
      </c>
    </row>
    <row r="307" spans="1:9" x14ac:dyDescent="0.2">
      <c r="A307" t="s">
        <v>614</v>
      </c>
      <c r="B307" t="s">
        <v>2418</v>
      </c>
      <c r="C307" t="s">
        <v>2180</v>
      </c>
      <c r="D307" t="s">
        <v>1193</v>
      </c>
      <c r="E307" t="s">
        <v>2419</v>
      </c>
      <c r="F307" t="s">
        <v>2420</v>
      </c>
      <c r="G307" t="s">
        <v>5</v>
      </c>
      <c r="H307" t="s">
        <v>623</v>
      </c>
      <c r="I307" t="b" cm="1">
        <f t="array" ref="I307">SUMPRODUCT(--(D307=Assumptions!$A$4:$A$12))&gt;0</f>
        <v>1</v>
      </c>
    </row>
    <row r="308" spans="1:9" x14ac:dyDescent="0.2">
      <c r="A308" t="s">
        <v>614</v>
      </c>
      <c r="B308" t="s">
        <v>340</v>
      </c>
      <c r="C308" t="s">
        <v>2294</v>
      </c>
      <c r="D308" t="s">
        <v>640</v>
      </c>
      <c r="E308" t="s">
        <v>28</v>
      </c>
      <c r="F308" t="s">
        <v>29</v>
      </c>
      <c r="G308" t="s">
        <v>5</v>
      </c>
      <c r="H308" t="s">
        <v>623</v>
      </c>
      <c r="I308" t="b" cm="1">
        <f t="array" ref="I308">SUMPRODUCT(--(D308=Assumptions!$A$4:$A$12))&gt;0</f>
        <v>1</v>
      </c>
    </row>
    <row r="309" spans="1:9" x14ac:dyDescent="0.2">
      <c r="A309" t="s">
        <v>3384</v>
      </c>
      <c r="B309" t="s">
        <v>2421</v>
      </c>
      <c r="C309" t="s">
        <v>614</v>
      </c>
      <c r="D309" t="s">
        <v>2269</v>
      </c>
      <c r="E309" t="s">
        <v>2422</v>
      </c>
      <c r="F309" t="s">
        <v>2423</v>
      </c>
      <c r="G309" t="s">
        <v>622</v>
      </c>
      <c r="H309" t="s">
        <v>623</v>
      </c>
      <c r="I309" t="b" cm="1">
        <f t="array" ref="I309">SUMPRODUCT(--(D309=Assumptions!$A$4:$A$12))&gt;0</f>
        <v>0</v>
      </c>
    </row>
    <row r="310" spans="1:9" x14ac:dyDescent="0.2">
      <c r="A310" t="s">
        <v>298</v>
      </c>
      <c r="B310" t="s">
        <v>2424</v>
      </c>
      <c r="C310" t="s">
        <v>298</v>
      </c>
      <c r="D310" t="s">
        <v>1356</v>
      </c>
      <c r="E310" t="s">
        <v>2425</v>
      </c>
      <c r="F310" t="s">
        <v>2426</v>
      </c>
      <c r="G310" t="s">
        <v>5</v>
      </c>
      <c r="H310" t="s">
        <v>623</v>
      </c>
      <c r="I310" t="b" cm="1">
        <f t="array" ref="I310">SUMPRODUCT(--(D310=Assumptions!$A$4:$A$12))&gt;0</f>
        <v>0</v>
      </c>
    </row>
    <row r="311" spans="1:9" x14ac:dyDescent="0.2">
      <c r="A311" t="s">
        <v>298</v>
      </c>
      <c r="B311" t="s">
        <v>2427</v>
      </c>
      <c r="C311" t="s">
        <v>2180</v>
      </c>
      <c r="D311" t="s">
        <v>1193</v>
      </c>
      <c r="E311" t="s">
        <v>2428</v>
      </c>
      <c r="F311" t="s">
        <v>2429</v>
      </c>
      <c r="G311" t="s">
        <v>5</v>
      </c>
      <c r="H311" t="s">
        <v>623</v>
      </c>
      <c r="I311" t="b" cm="1">
        <f t="array" ref="I311">SUMPRODUCT(--(D311=Assumptions!$A$4:$A$12))&gt;0</f>
        <v>1</v>
      </c>
    </row>
    <row r="312" spans="1:9" x14ac:dyDescent="0.2">
      <c r="A312" t="s">
        <v>298</v>
      </c>
      <c r="B312" t="s">
        <v>770</v>
      </c>
      <c r="C312" t="s">
        <v>2430</v>
      </c>
      <c r="D312" t="s">
        <v>627</v>
      </c>
      <c r="E312" t="s">
        <v>771</v>
      </c>
      <c r="F312" t="s">
        <v>772</v>
      </c>
      <c r="G312" t="s">
        <v>5</v>
      </c>
      <c r="H312" t="s">
        <v>623</v>
      </c>
      <c r="I312" t="b" cm="1">
        <f t="array" ref="I312">SUMPRODUCT(--(D312=Assumptions!$A$4:$A$12))&gt;0</f>
        <v>1</v>
      </c>
    </row>
    <row r="313" spans="1:9" x14ac:dyDescent="0.2">
      <c r="A313" t="s">
        <v>298</v>
      </c>
      <c r="B313" t="s">
        <v>770</v>
      </c>
      <c r="C313" t="s">
        <v>2430</v>
      </c>
      <c r="D313" t="s">
        <v>627</v>
      </c>
      <c r="E313" t="s">
        <v>773</v>
      </c>
      <c r="F313" t="s">
        <v>774</v>
      </c>
      <c r="G313" t="s">
        <v>617</v>
      </c>
      <c r="H313" t="s">
        <v>623</v>
      </c>
      <c r="I313" t="b" cm="1">
        <f t="array" ref="I313">SUMPRODUCT(--(D313=Assumptions!$A$4:$A$12))&gt;0</f>
        <v>1</v>
      </c>
    </row>
    <row r="314" spans="1:9" x14ac:dyDescent="0.2">
      <c r="A314" t="s">
        <v>298</v>
      </c>
      <c r="B314" t="s">
        <v>2431</v>
      </c>
      <c r="C314" t="s">
        <v>2180</v>
      </c>
      <c r="D314" t="s">
        <v>1193</v>
      </c>
      <c r="E314" t="s">
        <v>2432</v>
      </c>
      <c r="F314" t="s">
        <v>2433</v>
      </c>
      <c r="G314" t="s">
        <v>5</v>
      </c>
      <c r="H314" t="s">
        <v>623</v>
      </c>
      <c r="I314" t="b" cm="1">
        <f t="array" ref="I314">SUMPRODUCT(--(D314=Assumptions!$A$4:$A$12))&gt;0</f>
        <v>1</v>
      </c>
    </row>
    <row r="315" spans="1:9" x14ac:dyDescent="0.2">
      <c r="A315" t="s">
        <v>298</v>
      </c>
      <c r="B315" t="s">
        <v>775</v>
      </c>
      <c r="C315" t="s">
        <v>2434</v>
      </c>
      <c r="D315" t="s">
        <v>627</v>
      </c>
      <c r="E315" t="s">
        <v>776</v>
      </c>
      <c r="F315" t="s">
        <v>777</v>
      </c>
      <c r="G315" t="s">
        <v>15</v>
      </c>
      <c r="H315" t="s">
        <v>623</v>
      </c>
      <c r="I315" t="b" cm="1">
        <f t="array" ref="I315">SUMPRODUCT(--(D315=Assumptions!$A$4:$A$12))&gt;0</f>
        <v>1</v>
      </c>
    </row>
    <row r="316" spans="1:9" x14ac:dyDescent="0.2">
      <c r="A316" t="s">
        <v>298</v>
      </c>
      <c r="B316" t="s">
        <v>775</v>
      </c>
      <c r="C316" t="s">
        <v>2434</v>
      </c>
      <c r="D316" t="s">
        <v>627</v>
      </c>
      <c r="E316" t="s">
        <v>778</v>
      </c>
      <c r="F316" t="s">
        <v>779</v>
      </c>
      <c r="G316" t="s">
        <v>617</v>
      </c>
      <c r="H316" t="s">
        <v>623</v>
      </c>
      <c r="I316" t="b" cm="1">
        <f t="array" ref="I316">SUMPRODUCT(--(D316=Assumptions!$A$4:$A$12))&gt;0</f>
        <v>1</v>
      </c>
    </row>
    <row r="317" spans="1:9" x14ac:dyDescent="0.2">
      <c r="A317" t="s">
        <v>298</v>
      </c>
      <c r="B317" t="s">
        <v>2435</v>
      </c>
      <c r="C317" t="s">
        <v>2436</v>
      </c>
      <c r="D317" t="s">
        <v>1356</v>
      </c>
      <c r="E317" t="s">
        <v>1624</v>
      </c>
      <c r="F317" t="s">
        <v>1625</v>
      </c>
      <c r="G317" t="s">
        <v>5</v>
      </c>
      <c r="H317" t="s">
        <v>623</v>
      </c>
      <c r="I317" t="b" cm="1">
        <f t="array" ref="I317">SUMPRODUCT(--(D317=Assumptions!$A$4:$A$12))&gt;0</f>
        <v>0</v>
      </c>
    </row>
    <row r="318" spans="1:9" x14ac:dyDescent="0.2">
      <c r="A318" t="s">
        <v>298</v>
      </c>
      <c r="B318" t="s">
        <v>2435</v>
      </c>
      <c r="C318" t="s">
        <v>2436</v>
      </c>
      <c r="D318" t="s">
        <v>1356</v>
      </c>
      <c r="E318" t="s">
        <v>1858</v>
      </c>
      <c r="F318" t="s">
        <v>1859</v>
      </c>
      <c r="G318" t="s">
        <v>5</v>
      </c>
      <c r="H318" t="s">
        <v>647</v>
      </c>
      <c r="I318" t="b" cm="1">
        <f t="array" ref="I318">SUMPRODUCT(--(D318=Assumptions!$A$4:$A$12))&gt;0</f>
        <v>0</v>
      </c>
    </row>
    <row r="319" spans="1:9" x14ac:dyDescent="0.2">
      <c r="A319" t="s">
        <v>298</v>
      </c>
      <c r="B319" t="s">
        <v>2437</v>
      </c>
      <c r="C319" t="s">
        <v>2180</v>
      </c>
      <c r="D319" t="s">
        <v>1193</v>
      </c>
      <c r="E319" t="s">
        <v>160</v>
      </c>
      <c r="F319" t="s">
        <v>161</v>
      </c>
      <c r="G319" t="s">
        <v>5</v>
      </c>
      <c r="H319" t="s">
        <v>623</v>
      </c>
      <c r="I319" t="b" cm="1">
        <f t="array" ref="I319">SUMPRODUCT(--(D319=Assumptions!$A$4:$A$12))&gt;0</f>
        <v>1</v>
      </c>
    </row>
    <row r="320" spans="1:9" x14ac:dyDescent="0.2">
      <c r="A320" t="s">
        <v>298</v>
      </c>
      <c r="B320" t="s">
        <v>780</v>
      </c>
      <c r="C320" t="s">
        <v>3382</v>
      </c>
      <c r="D320" t="s">
        <v>627</v>
      </c>
      <c r="E320" t="s">
        <v>781</v>
      </c>
      <c r="F320" t="s">
        <v>782</v>
      </c>
      <c r="G320" t="s">
        <v>5</v>
      </c>
      <c r="H320" t="s">
        <v>623</v>
      </c>
      <c r="I320" t="b" cm="1">
        <f t="array" ref="I320">SUMPRODUCT(--(D320=Assumptions!$A$4:$A$12))&gt;0</f>
        <v>1</v>
      </c>
    </row>
    <row r="321" spans="1:9" x14ac:dyDescent="0.2">
      <c r="A321" t="s">
        <v>298</v>
      </c>
      <c r="B321" t="s">
        <v>783</v>
      </c>
      <c r="C321" t="s">
        <v>572</v>
      </c>
      <c r="D321" t="s">
        <v>627</v>
      </c>
      <c r="E321" t="s">
        <v>579</v>
      </c>
      <c r="F321" t="s">
        <v>580</v>
      </c>
      <c r="G321" t="s">
        <v>5</v>
      </c>
      <c r="H321" t="s">
        <v>623</v>
      </c>
      <c r="I321" t="b" cm="1">
        <f t="array" ref="I321">SUMPRODUCT(--(D321=Assumptions!$A$4:$A$12))&gt;0</f>
        <v>1</v>
      </c>
    </row>
    <row r="322" spans="1:9" x14ac:dyDescent="0.2">
      <c r="A322" t="s">
        <v>298</v>
      </c>
      <c r="B322" t="s">
        <v>2438</v>
      </c>
      <c r="C322" t="s">
        <v>2180</v>
      </c>
      <c r="D322" t="s">
        <v>1193</v>
      </c>
      <c r="E322" t="s">
        <v>2439</v>
      </c>
      <c r="F322" t="s">
        <v>2440</v>
      </c>
      <c r="G322" t="s">
        <v>5</v>
      </c>
      <c r="H322" t="s">
        <v>623</v>
      </c>
      <c r="I322" t="b" cm="1">
        <f t="array" ref="I322">SUMPRODUCT(--(D322=Assumptions!$A$4:$A$12))&gt;0</f>
        <v>1</v>
      </c>
    </row>
    <row r="323" spans="1:9" x14ac:dyDescent="0.2">
      <c r="A323" t="s">
        <v>298</v>
      </c>
      <c r="B323" t="s">
        <v>2441</v>
      </c>
      <c r="C323" t="s">
        <v>2180</v>
      </c>
      <c r="D323" t="s">
        <v>1193</v>
      </c>
      <c r="E323" t="s">
        <v>1669</v>
      </c>
      <c r="F323" t="s">
        <v>1670</v>
      </c>
      <c r="G323" t="s">
        <v>5</v>
      </c>
      <c r="H323" t="s">
        <v>623</v>
      </c>
      <c r="I323" t="b" cm="1">
        <f t="array" ref="I323">SUMPRODUCT(--(D323=Assumptions!$A$4:$A$12))&gt;0</f>
        <v>1</v>
      </c>
    </row>
    <row r="324" spans="1:9" x14ac:dyDescent="0.2">
      <c r="A324" t="s">
        <v>298</v>
      </c>
      <c r="B324" t="s">
        <v>784</v>
      </c>
      <c r="C324" t="s">
        <v>3373</v>
      </c>
      <c r="D324" t="s">
        <v>627</v>
      </c>
      <c r="E324" t="s">
        <v>785</v>
      </c>
      <c r="F324" t="s">
        <v>786</v>
      </c>
      <c r="G324" t="s">
        <v>15</v>
      </c>
      <c r="H324" t="s">
        <v>623</v>
      </c>
      <c r="I324" t="b" cm="1">
        <f t="array" ref="I324">SUMPRODUCT(--(D324=Assumptions!$A$4:$A$12))&gt;0</f>
        <v>1</v>
      </c>
    </row>
    <row r="325" spans="1:9" x14ac:dyDescent="0.2">
      <c r="A325" t="s">
        <v>298</v>
      </c>
      <c r="B325" t="s">
        <v>784</v>
      </c>
      <c r="C325" t="s">
        <v>3373</v>
      </c>
      <c r="D325" t="s">
        <v>627</v>
      </c>
      <c r="E325" t="s">
        <v>702</v>
      </c>
      <c r="F325" t="s">
        <v>703</v>
      </c>
      <c r="G325" t="s">
        <v>617</v>
      </c>
      <c r="H325" t="s">
        <v>623</v>
      </c>
      <c r="I325" t="b" cm="1">
        <f t="array" ref="I325">SUMPRODUCT(--(D325=Assumptions!$A$4:$A$12))&gt;0</f>
        <v>1</v>
      </c>
    </row>
    <row r="326" spans="1:9" x14ac:dyDescent="0.2">
      <c r="A326" t="s">
        <v>298</v>
      </c>
      <c r="B326" t="s">
        <v>2442</v>
      </c>
      <c r="C326" t="s">
        <v>2180</v>
      </c>
      <c r="D326" t="s">
        <v>1193</v>
      </c>
      <c r="E326" t="s">
        <v>1669</v>
      </c>
      <c r="F326" t="s">
        <v>1670</v>
      </c>
      <c r="G326" t="s">
        <v>5</v>
      </c>
      <c r="H326" t="s">
        <v>623</v>
      </c>
      <c r="I326" t="b" cm="1">
        <f t="array" ref="I326">SUMPRODUCT(--(D326=Assumptions!$A$4:$A$12))&gt;0</f>
        <v>1</v>
      </c>
    </row>
    <row r="327" spans="1:9" x14ac:dyDescent="0.2">
      <c r="A327" t="s">
        <v>298</v>
      </c>
      <c r="B327" t="s">
        <v>2435</v>
      </c>
      <c r="C327" t="s">
        <v>298</v>
      </c>
      <c r="D327" t="s">
        <v>1356</v>
      </c>
      <c r="E327" t="s">
        <v>1624</v>
      </c>
      <c r="F327" t="s">
        <v>1625</v>
      </c>
      <c r="G327" t="s">
        <v>5</v>
      </c>
      <c r="H327" t="s">
        <v>623</v>
      </c>
      <c r="I327" t="b" cm="1">
        <f t="array" ref="I327">SUMPRODUCT(--(D327=Assumptions!$A$4:$A$12))&gt;0</f>
        <v>0</v>
      </c>
    </row>
    <row r="328" spans="1:9" x14ac:dyDescent="0.2">
      <c r="A328" t="s">
        <v>298</v>
      </c>
      <c r="B328" t="s">
        <v>2435</v>
      </c>
      <c r="C328" t="s">
        <v>298</v>
      </c>
      <c r="D328" t="s">
        <v>1356</v>
      </c>
      <c r="E328" t="s">
        <v>1858</v>
      </c>
      <c r="F328" t="s">
        <v>1859</v>
      </c>
      <c r="G328" t="s">
        <v>5</v>
      </c>
      <c r="H328" t="s">
        <v>647</v>
      </c>
      <c r="I328" t="b" cm="1">
        <f t="array" ref="I328">SUMPRODUCT(--(D328=Assumptions!$A$4:$A$12))&gt;0</f>
        <v>0</v>
      </c>
    </row>
    <row r="329" spans="1:9" x14ac:dyDescent="0.2">
      <c r="A329" t="s">
        <v>298</v>
      </c>
      <c r="B329" t="s">
        <v>2443</v>
      </c>
      <c r="C329" t="s">
        <v>2180</v>
      </c>
      <c r="D329" t="s">
        <v>1193</v>
      </c>
      <c r="E329" t="s">
        <v>2444</v>
      </c>
      <c r="F329" t="s">
        <v>2445</v>
      </c>
      <c r="G329" t="s">
        <v>5</v>
      </c>
      <c r="H329" t="s">
        <v>623</v>
      </c>
      <c r="I329" t="b" cm="1">
        <f t="array" ref="I329">SUMPRODUCT(--(D329=Assumptions!$A$4:$A$12))&gt;0</f>
        <v>1</v>
      </c>
    </row>
    <row r="330" spans="1:9" x14ac:dyDescent="0.2">
      <c r="A330" t="s">
        <v>298</v>
      </c>
      <c r="B330" t="s">
        <v>787</v>
      </c>
      <c r="C330" t="s">
        <v>3378</v>
      </c>
      <c r="D330" t="s">
        <v>627</v>
      </c>
      <c r="E330" t="s">
        <v>788</v>
      </c>
      <c r="F330" t="s">
        <v>789</v>
      </c>
      <c r="G330" t="s">
        <v>5</v>
      </c>
      <c r="H330" t="s">
        <v>623</v>
      </c>
      <c r="I330" t="b" cm="1">
        <f t="array" ref="I330">SUMPRODUCT(--(D330=Assumptions!$A$4:$A$12))&gt;0</f>
        <v>1</v>
      </c>
    </row>
    <row r="331" spans="1:9" x14ac:dyDescent="0.2">
      <c r="A331" t="s">
        <v>298</v>
      </c>
      <c r="B331" t="s">
        <v>790</v>
      </c>
      <c r="C331" t="s">
        <v>363</v>
      </c>
      <c r="D331" t="s">
        <v>654</v>
      </c>
      <c r="E331" t="s">
        <v>791</v>
      </c>
      <c r="F331" t="s">
        <v>306</v>
      </c>
      <c r="G331" t="s">
        <v>5</v>
      </c>
      <c r="H331" t="s">
        <v>623</v>
      </c>
      <c r="I331" t="b" cm="1">
        <f t="array" ref="I331">SUMPRODUCT(--(D331=Assumptions!$A$4:$A$12))&gt;0</f>
        <v>1</v>
      </c>
    </row>
    <row r="332" spans="1:9" x14ac:dyDescent="0.2">
      <c r="A332" t="s">
        <v>298</v>
      </c>
      <c r="B332" t="s">
        <v>2446</v>
      </c>
      <c r="C332" t="s">
        <v>2180</v>
      </c>
      <c r="D332" t="s">
        <v>1193</v>
      </c>
      <c r="E332" t="s">
        <v>10</v>
      </c>
      <c r="F332" t="s">
        <v>11</v>
      </c>
      <c r="G332" t="s">
        <v>5</v>
      </c>
      <c r="H332" t="s">
        <v>623</v>
      </c>
      <c r="I332" t="b" cm="1">
        <f t="array" ref="I332">SUMPRODUCT(--(D332=Assumptions!$A$4:$A$12))&gt;0</f>
        <v>1</v>
      </c>
    </row>
    <row r="333" spans="1:9" x14ac:dyDescent="0.2">
      <c r="A333" t="s">
        <v>298</v>
      </c>
      <c r="B333" t="s">
        <v>792</v>
      </c>
      <c r="C333" t="s">
        <v>614</v>
      </c>
      <c r="D333" t="s">
        <v>627</v>
      </c>
      <c r="E333" t="s">
        <v>406</v>
      </c>
      <c r="F333" t="s">
        <v>407</v>
      </c>
      <c r="G333" t="s">
        <v>5</v>
      </c>
      <c r="H333" t="s">
        <v>623</v>
      </c>
      <c r="I333" t="b" cm="1">
        <f t="array" ref="I333">SUMPRODUCT(--(D333=Assumptions!$A$4:$A$12))&gt;0</f>
        <v>1</v>
      </c>
    </row>
    <row r="334" spans="1:9" x14ac:dyDescent="0.2">
      <c r="A334" t="s">
        <v>298</v>
      </c>
      <c r="B334" t="s">
        <v>1660</v>
      </c>
      <c r="C334" t="s">
        <v>2180</v>
      </c>
      <c r="D334" t="s">
        <v>1193</v>
      </c>
      <c r="E334" t="s">
        <v>2447</v>
      </c>
      <c r="F334" t="s">
        <v>2448</v>
      </c>
      <c r="G334" t="s">
        <v>5</v>
      </c>
      <c r="H334" t="s">
        <v>623</v>
      </c>
      <c r="I334" t="b" cm="1">
        <f t="array" ref="I334">SUMPRODUCT(--(D334=Assumptions!$A$4:$A$12))&gt;0</f>
        <v>1</v>
      </c>
    </row>
    <row r="335" spans="1:9" x14ac:dyDescent="0.2">
      <c r="A335" t="s">
        <v>298</v>
      </c>
      <c r="B335" t="s">
        <v>2449</v>
      </c>
      <c r="C335" t="s">
        <v>2180</v>
      </c>
      <c r="D335" t="s">
        <v>1193</v>
      </c>
      <c r="E335" t="s">
        <v>319</v>
      </c>
      <c r="F335" t="s">
        <v>320</v>
      </c>
      <c r="G335" t="s">
        <v>5</v>
      </c>
      <c r="H335" t="s">
        <v>623</v>
      </c>
      <c r="I335" t="b" cm="1">
        <f t="array" ref="I335">SUMPRODUCT(--(D335=Assumptions!$A$4:$A$12))&gt;0</f>
        <v>1</v>
      </c>
    </row>
    <row r="336" spans="1:9" x14ac:dyDescent="0.2">
      <c r="A336" t="s">
        <v>298</v>
      </c>
      <c r="B336" t="s">
        <v>318</v>
      </c>
      <c r="C336" t="s">
        <v>2180</v>
      </c>
      <c r="D336" t="s">
        <v>627</v>
      </c>
      <c r="E336" t="s">
        <v>319</v>
      </c>
      <c r="F336" t="s">
        <v>320</v>
      </c>
      <c r="G336" t="s">
        <v>5</v>
      </c>
      <c r="H336" t="s">
        <v>623</v>
      </c>
      <c r="I336" t="b" cm="1">
        <f t="array" ref="I336">SUMPRODUCT(--(D336=Assumptions!$A$4:$A$12))&gt;0</f>
        <v>1</v>
      </c>
    </row>
    <row r="337" spans="1:9" x14ac:dyDescent="0.2">
      <c r="A337" t="s">
        <v>298</v>
      </c>
      <c r="B337" t="s">
        <v>311</v>
      </c>
      <c r="C337" t="s">
        <v>2450</v>
      </c>
      <c r="D337" t="s">
        <v>627</v>
      </c>
      <c r="E337" t="s">
        <v>312</v>
      </c>
      <c r="F337" t="s">
        <v>313</v>
      </c>
      <c r="G337" t="s">
        <v>5</v>
      </c>
      <c r="H337" t="s">
        <v>623</v>
      </c>
      <c r="I337" t="b" cm="1">
        <f t="array" ref="I337">SUMPRODUCT(--(D337=Assumptions!$A$4:$A$12))&gt;0</f>
        <v>1</v>
      </c>
    </row>
    <row r="338" spans="1:9" x14ac:dyDescent="0.2">
      <c r="A338" t="s">
        <v>298</v>
      </c>
      <c r="B338" t="s">
        <v>1657</v>
      </c>
      <c r="C338" t="s">
        <v>2180</v>
      </c>
      <c r="D338" t="s">
        <v>1193</v>
      </c>
      <c r="E338" t="s">
        <v>10</v>
      </c>
      <c r="F338" t="s">
        <v>11</v>
      </c>
      <c r="G338" t="s">
        <v>5</v>
      </c>
      <c r="H338" t="s">
        <v>647</v>
      </c>
      <c r="I338" t="b" cm="1">
        <f t="array" ref="I338">SUMPRODUCT(--(D338=Assumptions!$A$4:$A$12))&gt;0</f>
        <v>1</v>
      </c>
    </row>
    <row r="339" spans="1:9" x14ac:dyDescent="0.2">
      <c r="A339" t="s">
        <v>298</v>
      </c>
      <c r="B339" t="s">
        <v>1657</v>
      </c>
      <c r="C339" t="s">
        <v>2180</v>
      </c>
      <c r="D339" t="s">
        <v>1193</v>
      </c>
      <c r="E339" t="s">
        <v>1658</v>
      </c>
      <c r="F339" t="s">
        <v>1659</v>
      </c>
      <c r="G339" t="s">
        <v>5</v>
      </c>
      <c r="H339" t="s">
        <v>623</v>
      </c>
      <c r="I339" t="b" cm="1">
        <f t="array" ref="I339">SUMPRODUCT(--(D339=Assumptions!$A$4:$A$12))&gt;0</f>
        <v>1</v>
      </c>
    </row>
    <row r="340" spans="1:9" x14ac:dyDescent="0.2">
      <c r="A340" t="s">
        <v>298</v>
      </c>
      <c r="B340" t="s">
        <v>793</v>
      </c>
      <c r="C340" t="s">
        <v>2451</v>
      </c>
      <c r="D340" t="s">
        <v>627</v>
      </c>
      <c r="E340" t="s">
        <v>794</v>
      </c>
      <c r="F340" t="s">
        <v>795</v>
      </c>
      <c r="G340" t="s">
        <v>15</v>
      </c>
      <c r="H340" t="s">
        <v>623</v>
      </c>
      <c r="I340" t="b" cm="1">
        <f t="array" ref="I340">SUMPRODUCT(--(D340=Assumptions!$A$4:$A$12))&gt;0</f>
        <v>1</v>
      </c>
    </row>
    <row r="341" spans="1:9" x14ac:dyDescent="0.2">
      <c r="A341" t="s">
        <v>298</v>
      </c>
      <c r="B341" t="s">
        <v>793</v>
      </c>
      <c r="C341" t="s">
        <v>2451</v>
      </c>
      <c r="D341" t="s">
        <v>627</v>
      </c>
      <c r="E341" t="s">
        <v>796</v>
      </c>
      <c r="F341" t="s">
        <v>797</v>
      </c>
      <c r="G341" t="s">
        <v>617</v>
      </c>
      <c r="H341" t="s">
        <v>623</v>
      </c>
      <c r="I341" t="b" cm="1">
        <f t="array" ref="I341">SUMPRODUCT(--(D341=Assumptions!$A$4:$A$12))&gt;0</f>
        <v>1</v>
      </c>
    </row>
    <row r="342" spans="1:9" x14ac:dyDescent="0.2">
      <c r="A342" t="s">
        <v>298</v>
      </c>
      <c r="B342" t="s">
        <v>798</v>
      </c>
      <c r="C342" t="s">
        <v>4</v>
      </c>
      <c r="D342" t="s">
        <v>627</v>
      </c>
      <c r="E342" t="s">
        <v>418</v>
      </c>
      <c r="F342" t="s">
        <v>419</v>
      </c>
      <c r="G342" t="s">
        <v>5</v>
      </c>
      <c r="H342" t="s">
        <v>623</v>
      </c>
      <c r="I342" t="b" cm="1">
        <f t="array" ref="I342">SUMPRODUCT(--(D342=Assumptions!$A$4:$A$12))&gt;0</f>
        <v>1</v>
      </c>
    </row>
    <row r="343" spans="1:9" x14ac:dyDescent="0.2">
      <c r="A343" t="s">
        <v>298</v>
      </c>
      <c r="B343" t="s">
        <v>2452</v>
      </c>
      <c r="C343" t="s">
        <v>2180</v>
      </c>
      <c r="D343" t="s">
        <v>1193</v>
      </c>
      <c r="E343" t="s">
        <v>1669</v>
      </c>
      <c r="F343" t="s">
        <v>1670</v>
      </c>
      <c r="G343" t="s">
        <v>5</v>
      </c>
      <c r="H343" t="s">
        <v>623</v>
      </c>
      <c r="I343" t="b" cm="1">
        <f t="array" ref="I343">SUMPRODUCT(--(D343=Assumptions!$A$4:$A$12))&gt;0</f>
        <v>1</v>
      </c>
    </row>
    <row r="344" spans="1:9" x14ac:dyDescent="0.2">
      <c r="A344" t="s">
        <v>298</v>
      </c>
      <c r="B344" t="s">
        <v>2453</v>
      </c>
      <c r="C344" t="s">
        <v>2180</v>
      </c>
      <c r="D344" t="s">
        <v>1193</v>
      </c>
      <c r="E344" t="s">
        <v>2454</v>
      </c>
      <c r="F344" t="s">
        <v>2455</v>
      </c>
      <c r="G344" t="s">
        <v>5</v>
      </c>
      <c r="H344" t="s">
        <v>623</v>
      </c>
      <c r="I344" t="b" cm="1">
        <f t="array" ref="I344">SUMPRODUCT(--(D344=Assumptions!$A$4:$A$12))&gt;0</f>
        <v>1</v>
      </c>
    </row>
    <row r="345" spans="1:9" x14ac:dyDescent="0.2">
      <c r="A345" t="s">
        <v>326</v>
      </c>
      <c r="B345" t="s">
        <v>2456</v>
      </c>
      <c r="C345" t="s">
        <v>2180</v>
      </c>
      <c r="D345" t="s">
        <v>1193</v>
      </c>
      <c r="E345" t="s">
        <v>141</v>
      </c>
      <c r="F345" t="s">
        <v>142</v>
      </c>
      <c r="G345" t="s">
        <v>5</v>
      </c>
      <c r="H345" t="s">
        <v>647</v>
      </c>
      <c r="I345" t="b" cm="1">
        <f t="array" ref="I345">SUMPRODUCT(--(D345=Assumptions!$A$4:$A$12))&gt;0</f>
        <v>1</v>
      </c>
    </row>
    <row r="346" spans="1:9" x14ac:dyDescent="0.2">
      <c r="A346" t="s">
        <v>326</v>
      </c>
      <c r="B346" t="s">
        <v>2456</v>
      </c>
      <c r="C346" t="s">
        <v>2180</v>
      </c>
      <c r="D346" t="s">
        <v>1193</v>
      </c>
      <c r="E346" t="s">
        <v>2457</v>
      </c>
      <c r="F346" t="s">
        <v>2458</v>
      </c>
      <c r="G346" t="s">
        <v>5</v>
      </c>
      <c r="H346" t="s">
        <v>623</v>
      </c>
      <c r="I346" t="b" cm="1">
        <f t="array" ref="I346">SUMPRODUCT(--(D346=Assumptions!$A$4:$A$12))&gt;0</f>
        <v>1</v>
      </c>
    </row>
    <row r="347" spans="1:9" x14ac:dyDescent="0.2">
      <c r="A347" t="s">
        <v>326</v>
      </c>
      <c r="B347" t="s">
        <v>799</v>
      </c>
      <c r="C347" t="s">
        <v>2459</v>
      </c>
      <c r="D347" t="s">
        <v>627</v>
      </c>
      <c r="E347" t="s">
        <v>800</v>
      </c>
      <c r="F347" t="s">
        <v>801</v>
      </c>
      <c r="G347" t="s">
        <v>5</v>
      </c>
      <c r="H347" t="s">
        <v>623</v>
      </c>
      <c r="I347" t="b" cm="1">
        <f t="array" ref="I347">SUMPRODUCT(--(D347=Assumptions!$A$4:$A$12))&gt;0</f>
        <v>1</v>
      </c>
    </row>
    <row r="348" spans="1:9" x14ac:dyDescent="0.2">
      <c r="A348" t="s">
        <v>326</v>
      </c>
      <c r="B348" t="s">
        <v>802</v>
      </c>
      <c r="C348" t="s">
        <v>2460</v>
      </c>
      <c r="D348" t="s">
        <v>627</v>
      </c>
      <c r="E348" t="s">
        <v>803</v>
      </c>
      <c r="F348" t="s">
        <v>804</v>
      </c>
      <c r="G348" t="s">
        <v>5</v>
      </c>
      <c r="H348" t="s">
        <v>623</v>
      </c>
      <c r="I348" t="b" cm="1">
        <f t="array" ref="I348">SUMPRODUCT(--(D348=Assumptions!$A$4:$A$12))&gt;0</f>
        <v>1</v>
      </c>
    </row>
    <row r="349" spans="1:9" x14ac:dyDescent="0.2">
      <c r="A349" t="s">
        <v>326</v>
      </c>
      <c r="B349" t="s">
        <v>2461</v>
      </c>
      <c r="C349" t="s">
        <v>2180</v>
      </c>
      <c r="D349" t="s">
        <v>1193</v>
      </c>
      <c r="E349" t="s">
        <v>73</v>
      </c>
      <c r="F349" t="s">
        <v>74</v>
      </c>
      <c r="G349" t="s">
        <v>5</v>
      </c>
      <c r="H349" t="s">
        <v>623</v>
      </c>
      <c r="I349" t="b" cm="1">
        <f t="array" ref="I349">SUMPRODUCT(--(D349=Assumptions!$A$4:$A$12))&gt;0</f>
        <v>1</v>
      </c>
    </row>
    <row r="350" spans="1:9" x14ac:dyDescent="0.2">
      <c r="A350" t="s">
        <v>326</v>
      </c>
      <c r="B350" t="s">
        <v>2462</v>
      </c>
      <c r="C350" t="s">
        <v>326</v>
      </c>
      <c r="D350" t="s">
        <v>1356</v>
      </c>
      <c r="E350" t="s">
        <v>2463</v>
      </c>
      <c r="F350" t="s">
        <v>2464</v>
      </c>
      <c r="G350" t="s">
        <v>5</v>
      </c>
      <c r="H350" t="s">
        <v>623</v>
      </c>
      <c r="I350" t="b" cm="1">
        <f t="array" ref="I350">SUMPRODUCT(--(D350=Assumptions!$A$4:$A$12))&gt;0</f>
        <v>0</v>
      </c>
    </row>
    <row r="351" spans="1:9" x14ac:dyDescent="0.2">
      <c r="A351" t="s">
        <v>326</v>
      </c>
      <c r="B351" t="s">
        <v>2465</v>
      </c>
      <c r="C351" t="s">
        <v>2180</v>
      </c>
      <c r="D351" t="s">
        <v>1193</v>
      </c>
      <c r="E351" t="s">
        <v>708</v>
      </c>
      <c r="F351" t="s">
        <v>148</v>
      </c>
      <c r="G351" t="s">
        <v>5</v>
      </c>
      <c r="H351" t="s">
        <v>623</v>
      </c>
      <c r="I351" t="b" cm="1">
        <f t="array" ref="I351">SUMPRODUCT(--(D351=Assumptions!$A$4:$A$12))&gt;0</f>
        <v>1</v>
      </c>
    </row>
    <row r="352" spans="1:9" x14ac:dyDescent="0.2">
      <c r="A352" t="s">
        <v>326</v>
      </c>
      <c r="B352" t="s">
        <v>2465</v>
      </c>
      <c r="C352" t="s">
        <v>2180</v>
      </c>
      <c r="D352" t="s">
        <v>1193</v>
      </c>
      <c r="E352" t="s">
        <v>2466</v>
      </c>
      <c r="F352" t="s">
        <v>2467</v>
      </c>
      <c r="G352" t="s">
        <v>15</v>
      </c>
      <c r="H352" t="s">
        <v>647</v>
      </c>
      <c r="I352" t="b" cm="1">
        <f t="array" ref="I352">SUMPRODUCT(--(D352=Assumptions!$A$4:$A$12))&gt;0</f>
        <v>1</v>
      </c>
    </row>
    <row r="353" spans="1:9" x14ac:dyDescent="0.2">
      <c r="A353" t="s">
        <v>326</v>
      </c>
      <c r="B353" t="s">
        <v>2468</v>
      </c>
      <c r="C353" t="s">
        <v>326</v>
      </c>
      <c r="D353" t="s">
        <v>1356</v>
      </c>
      <c r="E353" t="s">
        <v>2469</v>
      </c>
      <c r="F353" t="s">
        <v>2470</v>
      </c>
      <c r="G353" t="s">
        <v>5</v>
      </c>
      <c r="H353" t="s">
        <v>623</v>
      </c>
      <c r="I353" t="b" cm="1">
        <f t="array" ref="I353">SUMPRODUCT(--(D353=Assumptions!$A$4:$A$12))&gt;0</f>
        <v>0</v>
      </c>
    </row>
    <row r="354" spans="1:9" x14ac:dyDescent="0.2">
      <c r="A354" t="s">
        <v>326</v>
      </c>
      <c r="B354" t="s">
        <v>2471</v>
      </c>
      <c r="C354" t="s">
        <v>2180</v>
      </c>
      <c r="D354" t="s">
        <v>1193</v>
      </c>
      <c r="E354" t="s">
        <v>10</v>
      </c>
      <c r="F354" t="s">
        <v>11</v>
      </c>
      <c r="G354" t="s">
        <v>5</v>
      </c>
      <c r="H354" t="s">
        <v>623</v>
      </c>
      <c r="I354" t="b" cm="1">
        <f t="array" ref="I354">SUMPRODUCT(--(D354=Assumptions!$A$4:$A$12))&gt;0</f>
        <v>1</v>
      </c>
    </row>
    <row r="355" spans="1:9" x14ac:dyDescent="0.2">
      <c r="A355" t="s">
        <v>326</v>
      </c>
      <c r="B355" t="s">
        <v>2472</v>
      </c>
      <c r="C355" t="s">
        <v>326</v>
      </c>
      <c r="D355" t="s">
        <v>1356</v>
      </c>
      <c r="E355" t="s">
        <v>2473</v>
      </c>
      <c r="F355" t="s">
        <v>2474</v>
      </c>
      <c r="G355" t="s">
        <v>5</v>
      </c>
      <c r="H355" t="s">
        <v>623</v>
      </c>
      <c r="I355" t="b" cm="1">
        <f t="array" ref="I355">SUMPRODUCT(--(D355=Assumptions!$A$4:$A$12))&gt;0</f>
        <v>0</v>
      </c>
    </row>
    <row r="356" spans="1:9" x14ac:dyDescent="0.2">
      <c r="A356" t="s">
        <v>326</v>
      </c>
      <c r="B356" t="s">
        <v>2475</v>
      </c>
      <c r="C356" t="s">
        <v>2180</v>
      </c>
      <c r="D356" t="s">
        <v>1193</v>
      </c>
      <c r="E356" t="s">
        <v>2476</v>
      </c>
      <c r="F356" t="s">
        <v>2477</v>
      </c>
      <c r="G356" t="s">
        <v>5</v>
      </c>
      <c r="H356" t="s">
        <v>623</v>
      </c>
      <c r="I356" t="b" cm="1">
        <f t="array" ref="I356">SUMPRODUCT(--(D356=Assumptions!$A$4:$A$12))&gt;0</f>
        <v>1</v>
      </c>
    </row>
    <row r="357" spans="1:9" x14ac:dyDescent="0.2">
      <c r="A357" t="s">
        <v>326</v>
      </c>
      <c r="B357" t="s">
        <v>1674</v>
      </c>
      <c r="C357" t="s">
        <v>2180</v>
      </c>
      <c r="D357" t="s">
        <v>1193</v>
      </c>
      <c r="E357" t="s">
        <v>1675</v>
      </c>
      <c r="F357" t="s">
        <v>1676</v>
      </c>
      <c r="G357" t="s">
        <v>5</v>
      </c>
      <c r="H357" t="s">
        <v>623</v>
      </c>
      <c r="I357" t="b" cm="1">
        <f t="array" ref="I357">SUMPRODUCT(--(D357=Assumptions!$A$4:$A$12))&gt;0</f>
        <v>1</v>
      </c>
    </row>
    <row r="358" spans="1:9" x14ac:dyDescent="0.2">
      <c r="A358" t="s">
        <v>326</v>
      </c>
      <c r="B358" t="s">
        <v>2478</v>
      </c>
      <c r="C358" t="s">
        <v>2180</v>
      </c>
      <c r="D358" t="s">
        <v>1193</v>
      </c>
      <c r="E358" t="s">
        <v>2479</v>
      </c>
      <c r="F358" t="s">
        <v>2480</v>
      </c>
      <c r="G358" t="s">
        <v>5</v>
      </c>
      <c r="H358" t="s">
        <v>623</v>
      </c>
      <c r="I358" t="b" cm="1">
        <f t="array" ref="I358">SUMPRODUCT(--(D358=Assumptions!$A$4:$A$12))&gt;0</f>
        <v>1</v>
      </c>
    </row>
    <row r="359" spans="1:9" x14ac:dyDescent="0.2">
      <c r="A359" t="s">
        <v>326</v>
      </c>
      <c r="B359" t="s">
        <v>2461</v>
      </c>
      <c r="C359" t="s">
        <v>2180</v>
      </c>
      <c r="D359" t="s">
        <v>1193</v>
      </c>
      <c r="E359" t="s">
        <v>73</v>
      </c>
      <c r="F359" t="s">
        <v>74</v>
      </c>
      <c r="G359" t="s">
        <v>5</v>
      </c>
      <c r="H359" t="s">
        <v>623</v>
      </c>
      <c r="I359" t="b" cm="1">
        <f t="array" ref="I359">SUMPRODUCT(--(D359=Assumptions!$A$4:$A$12))&gt;0</f>
        <v>1</v>
      </c>
    </row>
    <row r="360" spans="1:9" x14ac:dyDescent="0.2">
      <c r="A360" t="s">
        <v>326</v>
      </c>
      <c r="B360" t="s">
        <v>2481</v>
      </c>
      <c r="C360" t="s">
        <v>2482</v>
      </c>
      <c r="D360" t="s">
        <v>1356</v>
      </c>
      <c r="E360" t="s">
        <v>2483</v>
      </c>
      <c r="F360" t="s">
        <v>2484</v>
      </c>
      <c r="G360" t="s">
        <v>5</v>
      </c>
      <c r="H360" t="s">
        <v>623</v>
      </c>
      <c r="I360" t="b" cm="1">
        <f t="array" ref="I360">SUMPRODUCT(--(D360=Assumptions!$A$4:$A$12))&gt;0</f>
        <v>0</v>
      </c>
    </row>
    <row r="361" spans="1:9" x14ac:dyDescent="0.2">
      <c r="A361" t="s">
        <v>326</v>
      </c>
      <c r="B361" t="s">
        <v>2485</v>
      </c>
      <c r="C361" t="s">
        <v>2180</v>
      </c>
      <c r="D361" t="s">
        <v>1193</v>
      </c>
      <c r="E361" t="s">
        <v>1334</v>
      </c>
      <c r="F361" t="s">
        <v>1335</v>
      </c>
      <c r="G361" t="s">
        <v>5</v>
      </c>
      <c r="H361" t="s">
        <v>623</v>
      </c>
      <c r="I361" t="b" cm="1">
        <f t="array" ref="I361">SUMPRODUCT(--(D361=Assumptions!$A$4:$A$12))&gt;0</f>
        <v>1</v>
      </c>
    </row>
    <row r="362" spans="1:9" x14ac:dyDescent="0.2">
      <c r="A362" t="s">
        <v>326</v>
      </c>
      <c r="B362" t="s">
        <v>2486</v>
      </c>
      <c r="C362" t="s">
        <v>2180</v>
      </c>
      <c r="D362" t="s">
        <v>1193</v>
      </c>
      <c r="E362" t="s">
        <v>73</v>
      </c>
      <c r="F362" t="s">
        <v>74</v>
      </c>
      <c r="G362" t="s">
        <v>5</v>
      </c>
      <c r="H362" t="s">
        <v>623</v>
      </c>
      <c r="I362" t="b" cm="1">
        <f t="array" ref="I362">SUMPRODUCT(--(D362=Assumptions!$A$4:$A$12))&gt;0</f>
        <v>1</v>
      </c>
    </row>
    <row r="363" spans="1:9" x14ac:dyDescent="0.2">
      <c r="A363" t="s">
        <v>326</v>
      </c>
      <c r="B363" t="s">
        <v>2487</v>
      </c>
      <c r="C363" t="s">
        <v>2180</v>
      </c>
      <c r="D363" t="s">
        <v>1193</v>
      </c>
      <c r="E363" t="s">
        <v>2488</v>
      </c>
      <c r="F363" t="s">
        <v>2489</v>
      </c>
      <c r="G363" t="s">
        <v>5</v>
      </c>
      <c r="H363" t="s">
        <v>623</v>
      </c>
      <c r="I363" t="b" cm="1">
        <f t="array" ref="I363">SUMPRODUCT(--(D363=Assumptions!$A$4:$A$12))&gt;0</f>
        <v>1</v>
      </c>
    </row>
    <row r="364" spans="1:9" x14ac:dyDescent="0.2">
      <c r="A364" t="s">
        <v>326</v>
      </c>
      <c r="B364" t="s">
        <v>2490</v>
      </c>
      <c r="C364" t="s">
        <v>2180</v>
      </c>
      <c r="D364" t="s">
        <v>1193</v>
      </c>
      <c r="E364" t="s">
        <v>10</v>
      </c>
      <c r="F364" t="s">
        <v>11</v>
      </c>
      <c r="G364" t="s">
        <v>5</v>
      </c>
      <c r="H364" t="s">
        <v>623</v>
      </c>
      <c r="I364" t="b" cm="1">
        <f t="array" ref="I364">SUMPRODUCT(--(D364=Assumptions!$A$4:$A$12))&gt;0</f>
        <v>1</v>
      </c>
    </row>
    <row r="365" spans="1:9" x14ac:dyDescent="0.2">
      <c r="A365" t="s">
        <v>326</v>
      </c>
      <c r="B365" t="s">
        <v>2491</v>
      </c>
      <c r="C365" t="s">
        <v>2180</v>
      </c>
      <c r="D365" t="s">
        <v>1193</v>
      </c>
      <c r="E365" t="s">
        <v>36</v>
      </c>
      <c r="F365" t="s">
        <v>37</v>
      </c>
      <c r="G365" t="s">
        <v>5</v>
      </c>
      <c r="H365" t="s">
        <v>623</v>
      </c>
      <c r="I365" t="b" cm="1">
        <f t="array" ref="I365">SUMPRODUCT(--(D365=Assumptions!$A$4:$A$12))&gt;0</f>
        <v>1</v>
      </c>
    </row>
    <row r="366" spans="1:9" x14ac:dyDescent="0.2">
      <c r="A366" t="s">
        <v>326</v>
      </c>
      <c r="B366" t="s">
        <v>2461</v>
      </c>
      <c r="C366" t="s">
        <v>2180</v>
      </c>
      <c r="D366" t="s">
        <v>1193</v>
      </c>
      <c r="E366" t="s">
        <v>73</v>
      </c>
      <c r="F366" t="s">
        <v>74</v>
      </c>
      <c r="G366" t="s">
        <v>5</v>
      </c>
      <c r="H366" t="s">
        <v>623</v>
      </c>
      <c r="I366" t="b" cm="1">
        <f t="array" ref="I366">SUMPRODUCT(--(D366=Assumptions!$A$4:$A$12))&gt;0</f>
        <v>1</v>
      </c>
    </row>
    <row r="367" spans="1:9" x14ac:dyDescent="0.2">
      <c r="A367" t="s">
        <v>326</v>
      </c>
      <c r="B367" t="s">
        <v>2492</v>
      </c>
      <c r="C367" t="s">
        <v>3385</v>
      </c>
      <c r="D367" t="s">
        <v>1356</v>
      </c>
      <c r="E367" t="s">
        <v>1986</v>
      </c>
      <c r="F367" t="s">
        <v>1987</v>
      </c>
      <c r="G367" t="s">
        <v>5</v>
      </c>
      <c r="H367" t="s">
        <v>623</v>
      </c>
      <c r="I367" t="b" cm="1">
        <f t="array" ref="I367">SUMPRODUCT(--(D367=Assumptions!$A$4:$A$12))&gt;0</f>
        <v>0</v>
      </c>
    </row>
    <row r="368" spans="1:9" x14ac:dyDescent="0.2">
      <c r="A368" t="s">
        <v>326</v>
      </c>
      <c r="B368" t="s">
        <v>805</v>
      </c>
      <c r="C368" t="s">
        <v>2375</v>
      </c>
      <c r="D368" t="s">
        <v>640</v>
      </c>
      <c r="E368" t="s">
        <v>529</v>
      </c>
      <c r="F368" t="s">
        <v>530</v>
      </c>
      <c r="G368" t="s">
        <v>5</v>
      </c>
      <c r="H368" t="s">
        <v>623</v>
      </c>
      <c r="I368" t="b" cm="1">
        <f t="array" ref="I368">SUMPRODUCT(--(D368=Assumptions!$A$4:$A$12))&gt;0</f>
        <v>1</v>
      </c>
    </row>
    <row r="369" spans="1:9" x14ac:dyDescent="0.2">
      <c r="A369" t="s">
        <v>326</v>
      </c>
      <c r="B369" t="s">
        <v>2493</v>
      </c>
      <c r="C369" t="s">
        <v>2180</v>
      </c>
      <c r="D369" t="s">
        <v>1193</v>
      </c>
      <c r="E369" t="s">
        <v>2494</v>
      </c>
      <c r="F369" t="s">
        <v>2495</v>
      </c>
      <c r="G369" t="s">
        <v>5</v>
      </c>
      <c r="H369" t="s">
        <v>623</v>
      </c>
      <c r="I369" t="b" cm="1">
        <f t="array" ref="I369">SUMPRODUCT(--(D369=Assumptions!$A$4:$A$12))&gt;0</f>
        <v>1</v>
      </c>
    </row>
    <row r="370" spans="1:9" x14ac:dyDescent="0.2">
      <c r="A370" t="s">
        <v>326</v>
      </c>
      <c r="B370" t="s">
        <v>2496</v>
      </c>
      <c r="C370" t="s">
        <v>2180</v>
      </c>
      <c r="D370" t="s">
        <v>1193</v>
      </c>
      <c r="E370" t="s">
        <v>2497</v>
      </c>
      <c r="F370" t="s">
        <v>2498</v>
      </c>
      <c r="G370" t="s">
        <v>5</v>
      </c>
      <c r="H370" t="s">
        <v>623</v>
      </c>
      <c r="I370" t="b" cm="1">
        <f t="array" ref="I370">SUMPRODUCT(--(D370=Assumptions!$A$4:$A$12))&gt;0</f>
        <v>1</v>
      </c>
    </row>
    <row r="371" spans="1:9" x14ac:dyDescent="0.2">
      <c r="A371" t="s">
        <v>2499</v>
      </c>
      <c r="B371" t="s">
        <v>2500</v>
      </c>
      <c r="C371" t="s">
        <v>326</v>
      </c>
      <c r="D371" t="s">
        <v>2201</v>
      </c>
      <c r="E371" t="s">
        <v>2501</v>
      </c>
      <c r="F371" t="s">
        <v>2502</v>
      </c>
      <c r="G371" t="s">
        <v>622</v>
      </c>
      <c r="H371" t="s">
        <v>623</v>
      </c>
      <c r="I371" t="b" cm="1">
        <f t="array" ref="I371">SUMPRODUCT(--(D371=Assumptions!$A$4:$A$12))&gt;0</f>
        <v>0</v>
      </c>
    </row>
    <row r="372" spans="1:9" x14ac:dyDescent="0.2">
      <c r="A372" t="s">
        <v>2503</v>
      </c>
      <c r="B372" t="s">
        <v>2504</v>
      </c>
      <c r="C372" t="s">
        <v>326</v>
      </c>
      <c r="D372" t="s">
        <v>2269</v>
      </c>
      <c r="E372" t="s">
        <v>73</v>
      </c>
      <c r="F372" t="s">
        <v>74</v>
      </c>
      <c r="G372" t="s">
        <v>622</v>
      </c>
      <c r="H372" t="s">
        <v>623</v>
      </c>
      <c r="I372" t="b" cm="1">
        <f t="array" ref="I372">SUMPRODUCT(--(D372=Assumptions!$A$4:$A$12))&gt;0</f>
        <v>0</v>
      </c>
    </row>
    <row r="373" spans="1:9" x14ac:dyDescent="0.2">
      <c r="A373" t="s">
        <v>347</v>
      </c>
      <c r="B373" t="s">
        <v>2505</v>
      </c>
      <c r="C373" t="s">
        <v>347</v>
      </c>
      <c r="D373" t="s">
        <v>1356</v>
      </c>
      <c r="E373" t="s">
        <v>2153</v>
      </c>
      <c r="F373" t="s">
        <v>2154</v>
      </c>
      <c r="G373" t="s">
        <v>15</v>
      </c>
      <c r="H373" t="s">
        <v>623</v>
      </c>
      <c r="I373" t="b" cm="1">
        <f t="array" ref="I373">SUMPRODUCT(--(D373=Assumptions!$A$4:$A$12))&gt;0</f>
        <v>0</v>
      </c>
    </row>
    <row r="374" spans="1:9" x14ac:dyDescent="0.2">
      <c r="A374" t="s">
        <v>347</v>
      </c>
      <c r="B374" t="s">
        <v>2506</v>
      </c>
      <c r="C374" t="s">
        <v>2180</v>
      </c>
      <c r="D374" t="s">
        <v>1193</v>
      </c>
      <c r="E374" t="s">
        <v>1247</v>
      </c>
      <c r="F374" t="s">
        <v>1248</v>
      </c>
      <c r="G374" t="s">
        <v>5</v>
      </c>
      <c r="H374" t="s">
        <v>623</v>
      </c>
      <c r="I374" t="b" cm="1">
        <f t="array" ref="I374">SUMPRODUCT(--(D374=Assumptions!$A$4:$A$12))&gt;0</f>
        <v>1</v>
      </c>
    </row>
    <row r="375" spans="1:9" x14ac:dyDescent="0.2">
      <c r="A375" t="s">
        <v>347</v>
      </c>
      <c r="B375" t="s">
        <v>2507</v>
      </c>
      <c r="C375" t="s">
        <v>2180</v>
      </c>
      <c r="D375" t="s">
        <v>1193</v>
      </c>
      <c r="E375" t="s">
        <v>1870</v>
      </c>
      <c r="F375" t="s">
        <v>1871</v>
      </c>
      <c r="G375" t="s">
        <v>5</v>
      </c>
      <c r="H375" t="s">
        <v>623</v>
      </c>
      <c r="I375" t="b" cm="1">
        <f t="array" ref="I375">SUMPRODUCT(--(D375=Assumptions!$A$4:$A$12))&gt;0</f>
        <v>1</v>
      </c>
    </row>
    <row r="376" spans="1:9" x14ac:dyDescent="0.2">
      <c r="A376" t="s">
        <v>347</v>
      </c>
      <c r="B376" t="s">
        <v>2508</v>
      </c>
      <c r="C376" t="s">
        <v>2180</v>
      </c>
      <c r="D376" t="s">
        <v>1193</v>
      </c>
      <c r="E376" t="s">
        <v>1247</v>
      </c>
      <c r="F376" t="s">
        <v>1248</v>
      </c>
      <c r="G376" t="s">
        <v>5</v>
      </c>
      <c r="H376" t="s">
        <v>623</v>
      </c>
      <c r="I376" t="b" cm="1">
        <f t="array" ref="I376">SUMPRODUCT(--(D376=Assumptions!$A$4:$A$12))&gt;0</f>
        <v>1</v>
      </c>
    </row>
    <row r="377" spans="1:9" x14ac:dyDescent="0.2">
      <c r="A377" t="s">
        <v>347</v>
      </c>
      <c r="B377" t="s">
        <v>2509</v>
      </c>
      <c r="C377" t="s">
        <v>2180</v>
      </c>
      <c r="D377" t="s">
        <v>1193</v>
      </c>
      <c r="E377" t="s">
        <v>1632</v>
      </c>
      <c r="F377" t="s">
        <v>1633</v>
      </c>
      <c r="G377" t="s">
        <v>15</v>
      </c>
      <c r="H377" t="s">
        <v>623</v>
      </c>
      <c r="I377" t="b" cm="1">
        <f t="array" ref="I377">SUMPRODUCT(--(D377=Assumptions!$A$4:$A$12))&gt;0</f>
        <v>1</v>
      </c>
    </row>
    <row r="378" spans="1:9" x14ac:dyDescent="0.2">
      <c r="A378" t="s">
        <v>347</v>
      </c>
      <c r="B378" t="s">
        <v>2510</v>
      </c>
      <c r="C378" t="s">
        <v>347</v>
      </c>
      <c r="D378" t="s">
        <v>1356</v>
      </c>
      <c r="E378" t="s">
        <v>734</v>
      </c>
      <c r="F378" t="s">
        <v>415</v>
      </c>
      <c r="G378" t="s">
        <v>15</v>
      </c>
      <c r="H378" t="s">
        <v>623</v>
      </c>
      <c r="I378" t="b" cm="1">
        <f t="array" ref="I378">SUMPRODUCT(--(D378=Assumptions!$A$4:$A$12))&gt;0</f>
        <v>0</v>
      </c>
    </row>
    <row r="379" spans="1:9" x14ac:dyDescent="0.2">
      <c r="A379" t="s">
        <v>347</v>
      </c>
      <c r="B379" t="s">
        <v>1707</v>
      </c>
      <c r="C379" t="s">
        <v>2180</v>
      </c>
      <c r="D379" t="s">
        <v>1193</v>
      </c>
      <c r="E379" t="s">
        <v>10</v>
      </c>
      <c r="F379" t="s">
        <v>11</v>
      </c>
      <c r="G379" t="s">
        <v>15</v>
      </c>
      <c r="H379" t="s">
        <v>623</v>
      </c>
      <c r="I379" t="b" cm="1">
        <f t="array" ref="I379">SUMPRODUCT(--(D379=Assumptions!$A$4:$A$12))&gt;0</f>
        <v>1</v>
      </c>
    </row>
    <row r="380" spans="1:9" x14ac:dyDescent="0.2">
      <c r="A380" t="s">
        <v>347</v>
      </c>
      <c r="B380" t="s">
        <v>2511</v>
      </c>
      <c r="C380" t="s">
        <v>2180</v>
      </c>
      <c r="D380" t="s">
        <v>1193</v>
      </c>
      <c r="E380" t="s">
        <v>2353</v>
      </c>
      <c r="F380" t="s">
        <v>1818</v>
      </c>
      <c r="G380" t="s">
        <v>15</v>
      </c>
      <c r="H380" t="s">
        <v>623</v>
      </c>
      <c r="I380" t="b" cm="1">
        <f t="array" ref="I380">SUMPRODUCT(--(D380=Assumptions!$A$4:$A$12))&gt;0</f>
        <v>1</v>
      </c>
    </row>
    <row r="381" spans="1:9" x14ac:dyDescent="0.2">
      <c r="A381" t="s">
        <v>347</v>
      </c>
      <c r="B381" t="s">
        <v>1742</v>
      </c>
      <c r="C381" t="s">
        <v>2180</v>
      </c>
      <c r="D381" t="s">
        <v>1193</v>
      </c>
      <c r="E381" t="s">
        <v>2353</v>
      </c>
      <c r="F381" t="s">
        <v>1818</v>
      </c>
      <c r="G381" t="s">
        <v>15</v>
      </c>
      <c r="H381" t="s">
        <v>623</v>
      </c>
      <c r="I381" t="b" cm="1">
        <f t="array" ref="I381">SUMPRODUCT(--(D381=Assumptions!$A$4:$A$12))&gt;0</f>
        <v>1</v>
      </c>
    </row>
    <row r="382" spans="1:9" x14ac:dyDescent="0.2">
      <c r="A382" t="s">
        <v>347</v>
      </c>
      <c r="B382" t="s">
        <v>2512</v>
      </c>
      <c r="C382" t="s">
        <v>2180</v>
      </c>
      <c r="D382" t="s">
        <v>1193</v>
      </c>
      <c r="E382" t="s">
        <v>28</v>
      </c>
      <c r="F382" t="s">
        <v>29</v>
      </c>
      <c r="G382" t="s">
        <v>5</v>
      </c>
      <c r="H382" t="s">
        <v>623</v>
      </c>
      <c r="I382" t="b" cm="1">
        <f t="array" ref="I382">SUMPRODUCT(--(D382=Assumptions!$A$4:$A$12))&gt;0</f>
        <v>1</v>
      </c>
    </row>
    <row r="383" spans="1:9" x14ac:dyDescent="0.2">
      <c r="A383" t="s">
        <v>347</v>
      </c>
      <c r="B383" t="s">
        <v>2513</v>
      </c>
      <c r="C383" t="s">
        <v>347</v>
      </c>
      <c r="D383" t="s">
        <v>1356</v>
      </c>
      <c r="E383" t="s">
        <v>28</v>
      </c>
      <c r="F383" t="s">
        <v>29</v>
      </c>
      <c r="G383" t="s">
        <v>5</v>
      </c>
      <c r="H383" t="s">
        <v>623</v>
      </c>
      <c r="I383" t="b" cm="1">
        <f t="array" ref="I383">SUMPRODUCT(--(D383=Assumptions!$A$4:$A$12))&gt;0</f>
        <v>0</v>
      </c>
    </row>
    <row r="384" spans="1:9" x14ac:dyDescent="0.2">
      <c r="A384" t="s">
        <v>347</v>
      </c>
      <c r="B384" t="s">
        <v>1701</v>
      </c>
      <c r="C384" t="s">
        <v>347</v>
      </c>
      <c r="D384" t="s">
        <v>1356</v>
      </c>
      <c r="E384" t="s">
        <v>327</v>
      </c>
      <c r="F384" t="s">
        <v>328</v>
      </c>
      <c r="G384" t="s">
        <v>15</v>
      </c>
      <c r="H384" t="s">
        <v>623</v>
      </c>
      <c r="I384" t="b" cm="1">
        <f t="array" ref="I384">SUMPRODUCT(--(D384=Assumptions!$A$4:$A$12))&gt;0</f>
        <v>0</v>
      </c>
    </row>
    <row r="385" spans="1:9" x14ac:dyDescent="0.2">
      <c r="A385" t="s">
        <v>347</v>
      </c>
      <c r="B385" t="s">
        <v>806</v>
      </c>
      <c r="C385" t="s">
        <v>2514</v>
      </c>
      <c r="D385" t="s">
        <v>627</v>
      </c>
      <c r="E385" t="s">
        <v>807</v>
      </c>
      <c r="F385" t="s">
        <v>808</v>
      </c>
      <c r="G385" t="s">
        <v>15</v>
      </c>
      <c r="H385" t="s">
        <v>623</v>
      </c>
      <c r="I385" t="b" cm="1">
        <f t="array" ref="I385">SUMPRODUCT(--(D385=Assumptions!$A$4:$A$12))&gt;0</f>
        <v>1</v>
      </c>
    </row>
    <row r="386" spans="1:9" x14ac:dyDescent="0.2">
      <c r="A386" t="s">
        <v>347</v>
      </c>
      <c r="B386" t="s">
        <v>2515</v>
      </c>
      <c r="C386" t="s">
        <v>2180</v>
      </c>
      <c r="D386" t="s">
        <v>1193</v>
      </c>
      <c r="E386" t="s">
        <v>1583</v>
      </c>
      <c r="F386" t="s">
        <v>1584</v>
      </c>
      <c r="G386" t="s">
        <v>5</v>
      </c>
      <c r="H386" t="s">
        <v>623</v>
      </c>
      <c r="I386" t="b" cm="1">
        <f t="array" ref="I386">SUMPRODUCT(--(D386=Assumptions!$A$4:$A$12))&gt;0</f>
        <v>1</v>
      </c>
    </row>
    <row r="387" spans="1:9" x14ac:dyDescent="0.2">
      <c r="A387" t="s">
        <v>347</v>
      </c>
      <c r="B387" t="s">
        <v>2516</v>
      </c>
      <c r="C387" t="s">
        <v>2180</v>
      </c>
      <c r="D387" t="s">
        <v>1193</v>
      </c>
      <c r="E387" t="s">
        <v>579</v>
      </c>
      <c r="F387" t="s">
        <v>580</v>
      </c>
      <c r="G387" t="s">
        <v>5</v>
      </c>
      <c r="H387" t="s">
        <v>623</v>
      </c>
      <c r="I387" t="b" cm="1">
        <f t="array" ref="I387">SUMPRODUCT(--(D387=Assumptions!$A$4:$A$12))&gt;0</f>
        <v>1</v>
      </c>
    </row>
    <row r="388" spans="1:9" x14ac:dyDescent="0.2">
      <c r="A388" t="s">
        <v>347</v>
      </c>
      <c r="B388" t="s">
        <v>809</v>
      </c>
      <c r="C388" t="s">
        <v>3386</v>
      </c>
      <c r="D388" t="s">
        <v>627</v>
      </c>
      <c r="E388" t="s">
        <v>147</v>
      </c>
      <c r="F388" t="s">
        <v>148</v>
      </c>
      <c r="G388" t="s">
        <v>5</v>
      </c>
      <c r="H388" t="s">
        <v>623</v>
      </c>
      <c r="I388" t="b" cm="1">
        <f t="array" ref="I388">SUMPRODUCT(--(D388=Assumptions!$A$4:$A$12))&gt;0</f>
        <v>1</v>
      </c>
    </row>
    <row r="389" spans="1:9" x14ac:dyDescent="0.2">
      <c r="A389" t="s">
        <v>347</v>
      </c>
      <c r="B389" t="s">
        <v>809</v>
      </c>
      <c r="C389" t="s">
        <v>3386</v>
      </c>
      <c r="D389" t="s">
        <v>627</v>
      </c>
      <c r="E389" t="s">
        <v>810</v>
      </c>
      <c r="F389" t="s">
        <v>811</v>
      </c>
      <c r="G389" t="s">
        <v>5</v>
      </c>
      <c r="H389" t="s">
        <v>647</v>
      </c>
      <c r="I389" t="b" cm="1">
        <f t="array" ref="I389">SUMPRODUCT(--(D389=Assumptions!$A$4:$A$12))&gt;0</f>
        <v>1</v>
      </c>
    </row>
    <row r="390" spans="1:9" x14ac:dyDescent="0.2">
      <c r="A390" t="s">
        <v>347</v>
      </c>
      <c r="B390" t="s">
        <v>812</v>
      </c>
      <c r="C390" t="s">
        <v>2170</v>
      </c>
      <c r="D390" t="s">
        <v>640</v>
      </c>
      <c r="E390" t="s">
        <v>477</v>
      </c>
      <c r="F390" t="s">
        <v>478</v>
      </c>
      <c r="G390" t="s">
        <v>5</v>
      </c>
      <c r="H390" t="s">
        <v>623</v>
      </c>
      <c r="I390" t="b" cm="1">
        <f t="array" ref="I390">SUMPRODUCT(--(D390=Assumptions!$A$4:$A$12))&gt;0</f>
        <v>1</v>
      </c>
    </row>
    <row r="391" spans="1:9" x14ac:dyDescent="0.2">
      <c r="A391" t="s">
        <v>347</v>
      </c>
      <c r="B391" t="s">
        <v>2517</v>
      </c>
      <c r="C391" t="s">
        <v>2180</v>
      </c>
      <c r="D391" t="s">
        <v>1193</v>
      </c>
      <c r="E391" t="s">
        <v>2518</v>
      </c>
      <c r="F391" t="s">
        <v>2519</v>
      </c>
      <c r="G391" t="s">
        <v>5</v>
      </c>
      <c r="H391" t="s">
        <v>623</v>
      </c>
      <c r="I391" t="b" cm="1">
        <f t="array" ref="I391">SUMPRODUCT(--(D391=Assumptions!$A$4:$A$12))&gt;0</f>
        <v>1</v>
      </c>
    </row>
    <row r="392" spans="1:9" x14ac:dyDescent="0.2">
      <c r="A392" t="s">
        <v>347</v>
      </c>
      <c r="B392" t="s">
        <v>2520</v>
      </c>
      <c r="C392" t="s">
        <v>2180</v>
      </c>
      <c r="D392" t="s">
        <v>1193</v>
      </c>
      <c r="E392" t="s">
        <v>2521</v>
      </c>
      <c r="F392" t="s">
        <v>2522</v>
      </c>
      <c r="G392" t="s">
        <v>5</v>
      </c>
      <c r="H392" t="s">
        <v>623</v>
      </c>
      <c r="I392" t="b" cm="1">
        <f t="array" ref="I392">SUMPRODUCT(--(D392=Assumptions!$A$4:$A$12))&gt;0</f>
        <v>1</v>
      </c>
    </row>
    <row r="393" spans="1:9" x14ac:dyDescent="0.2">
      <c r="A393" t="s">
        <v>347</v>
      </c>
      <c r="B393" t="s">
        <v>2523</v>
      </c>
      <c r="C393" t="s">
        <v>2180</v>
      </c>
      <c r="D393" t="s">
        <v>1193</v>
      </c>
      <c r="E393" t="s">
        <v>36</v>
      </c>
      <c r="F393" t="s">
        <v>37</v>
      </c>
      <c r="G393" t="s">
        <v>5</v>
      </c>
      <c r="H393" t="s">
        <v>623</v>
      </c>
      <c r="I393" t="b" cm="1">
        <f t="array" ref="I393">SUMPRODUCT(--(D393=Assumptions!$A$4:$A$12))&gt;0</f>
        <v>1</v>
      </c>
    </row>
    <row r="394" spans="1:9" x14ac:dyDescent="0.2">
      <c r="A394" t="s">
        <v>347</v>
      </c>
      <c r="B394" t="s">
        <v>2524</v>
      </c>
      <c r="C394" t="s">
        <v>2180</v>
      </c>
      <c r="D394" t="s">
        <v>1193</v>
      </c>
      <c r="E394" t="s">
        <v>2525</v>
      </c>
      <c r="F394" t="s">
        <v>428</v>
      </c>
      <c r="G394" t="s">
        <v>5</v>
      </c>
      <c r="H394" t="s">
        <v>623</v>
      </c>
      <c r="I394" t="b" cm="1">
        <f t="array" ref="I394">SUMPRODUCT(--(D394=Assumptions!$A$4:$A$12))&gt;0</f>
        <v>1</v>
      </c>
    </row>
    <row r="395" spans="1:9" x14ac:dyDescent="0.2">
      <c r="A395" t="s">
        <v>347</v>
      </c>
      <c r="B395" t="s">
        <v>426</v>
      </c>
      <c r="C395" t="s">
        <v>347</v>
      </c>
      <c r="D395" t="s">
        <v>1356</v>
      </c>
      <c r="E395" t="s">
        <v>348</v>
      </c>
      <c r="F395" t="s">
        <v>349</v>
      </c>
      <c r="G395" t="s">
        <v>15</v>
      </c>
      <c r="H395" t="s">
        <v>623</v>
      </c>
      <c r="I395" t="b" cm="1">
        <f t="array" ref="I395">SUMPRODUCT(--(D395=Assumptions!$A$4:$A$12))&gt;0</f>
        <v>0</v>
      </c>
    </row>
    <row r="396" spans="1:9" x14ac:dyDescent="0.2">
      <c r="A396" t="s">
        <v>347</v>
      </c>
      <c r="B396" t="s">
        <v>2526</v>
      </c>
      <c r="C396" t="s">
        <v>347</v>
      </c>
      <c r="D396" t="s">
        <v>1356</v>
      </c>
      <c r="E396" t="s">
        <v>1448</v>
      </c>
      <c r="F396" t="s">
        <v>1449</v>
      </c>
      <c r="G396" t="s">
        <v>5</v>
      </c>
      <c r="H396" t="s">
        <v>623</v>
      </c>
      <c r="I396" t="b" cm="1">
        <f t="array" ref="I396">SUMPRODUCT(--(D396=Assumptions!$A$4:$A$12))&gt;0</f>
        <v>0</v>
      </c>
    </row>
    <row r="397" spans="1:9" x14ac:dyDescent="0.2">
      <c r="A397" t="s">
        <v>347</v>
      </c>
      <c r="B397" t="s">
        <v>813</v>
      </c>
      <c r="C397" t="s">
        <v>2527</v>
      </c>
      <c r="D397" t="s">
        <v>627</v>
      </c>
      <c r="E397" t="s">
        <v>814</v>
      </c>
      <c r="F397" t="s">
        <v>815</v>
      </c>
      <c r="G397" t="s">
        <v>5</v>
      </c>
      <c r="H397" t="s">
        <v>623</v>
      </c>
      <c r="I397" t="b" cm="1">
        <f t="array" ref="I397">SUMPRODUCT(--(D397=Assumptions!$A$4:$A$12))&gt;0</f>
        <v>1</v>
      </c>
    </row>
    <row r="398" spans="1:9" x14ac:dyDescent="0.2">
      <c r="A398" t="s">
        <v>347</v>
      </c>
      <c r="B398" t="s">
        <v>813</v>
      </c>
      <c r="C398" t="s">
        <v>2527</v>
      </c>
      <c r="D398" t="s">
        <v>627</v>
      </c>
      <c r="E398" t="s">
        <v>350</v>
      </c>
      <c r="F398" t="s">
        <v>351</v>
      </c>
      <c r="G398" t="s">
        <v>617</v>
      </c>
      <c r="H398" t="s">
        <v>623</v>
      </c>
      <c r="I398" t="b" cm="1">
        <f t="array" ref="I398">SUMPRODUCT(--(D398=Assumptions!$A$4:$A$12))&gt;0</f>
        <v>1</v>
      </c>
    </row>
    <row r="399" spans="1:9" x14ac:dyDescent="0.2">
      <c r="A399" t="s">
        <v>347</v>
      </c>
      <c r="B399" t="s">
        <v>816</v>
      </c>
      <c r="C399" t="s">
        <v>2528</v>
      </c>
      <c r="D399" t="s">
        <v>627</v>
      </c>
      <c r="E399" t="s">
        <v>817</v>
      </c>
      <c r="F399" t="s">
        <v>818</v>
      </c>
      <c r="G399" t="s">
        <v>5</v>
      </c>
      <c r="H399" t="s">
        <v>623</v>
      </c>
      <c r="I399" t="b" cm="1">
        <f t="array" ref="I399">SUMPRODUCT(--(D399=Assumptions!$A$4:$A$12))&gt;0</f>
        <v>1</v>
      </c>
    </row>
    <row r="400" spans="1:9" x14ac:dyDescent="0.2">
      <c r="A400" t="s">
        <v>347</v>
      </c>
      <c r="B400" t="s">
        <v>2529</v>
      </c>
      <c r="C400" t="s">
        <v>2180</v>
      </c>
      <c r="D400" t="s">
        <v>1193</v>
      </c>
      <c r="E400" t="s">
        <v>10</v>
      </c>
      <c r="F400" t="s">
        <v>11</v>
      </c>
      <c r="G400" t="s">
        <v>15</v>
      </c>
      <c r="H400" t="s">
        <v>623</v>
      </c>
      <c r="I400" t="b" cm="1">
        <f t="array" ref="I400">SUMPRODUCT(--(D400=Assumptions!$A$4:$A$12))&gt;0</f>
        <v>1</v>
      </c>
    </row>
    <row r="401" spans="1:9" x14ac:dyDescent="0.2">
      <c r="A401" t="s">
        <v>347</v>
      </c>
      <c r="B401" t="s">
        <v>819</v>
      </c>
      <c r="C401" t="s">
        <v>572</v>
      </c>
      <c r="D401" t="s">
        <v>627</v>
      </c>
      <c r="E401" t="s">
        <v>579</v>
      </c>
      <c r="F401" t="s">
        <v>580</v>
      </c>
      <c r="G401" t="s">
        <v>5</v>
      </c>
      <c r="H401" t="s">
        <v>623</v>
      </c>
      <c r="I401" t="b" cm="1">
        <f t="array" ref="I401">SUMPRODUCT(--(D401=Assumptions!$A$4:$A$12))&gt;0</f>
        <v>1</v>
      </c>
    </row>
    <row r="402" spans="1:9" x14ac:dyDescent="0.2">
      <c r="A402" t="s">
        <v>347</v>
      </c>
      <c r="B402" t="s">
        <v>816</v>
      </c>
      <c r="C402" t="s">
        <v>2180</v>
      </c>
      <c r="D402" t="s">
        <v>1193</v>
      </c>
      <c r="E402" t="s">
        <v>2530</v>
      </c>
      <c r="F402" t="s">
        <v>2531</v>
      </c>
      <c r="G402" t="s">
        <v>5</v>
      </c>
      <c r="H402" t="s">
        <v>623</v>
      </c>
      <c r="I402" t="b" cm="1">
        <f t="array" ref="I402">SUMPRODUCT(--(D402=Assumptions!$A$4:$A$12))&gt;0</f>
        <v>1</v>
      </c>
    </row>
    <row r="403" spans="1:9" x14ac:dyDescent="0.2">
      <c r="A403" t="s">
        <v>347</v>
      </c>
      <c r="B403" t="s">
        <v>1702</v>
      </c>
      <c r="C403" t="s">
        <v>347</v>
      </c>
      <c r="D403" t="s">
        <v>1356</v>
      </c>
      <c r="E403" t="s">
        <v>1703</v>
      </c>
      <c r="F403" t="s">
        <v>1704</v>
      </c>
      <c r="G403" t="s">
        <v>5</v>
      </c>
      <c r="H403" t="s">
        <v>623</v>
      </c>
      <c r="I403" t="b" cm="1">
        <f t="array" ref="I403">SUMPRODUCT(--(D403=Assumptions!$A$4:$A$12))&gt;0</f>
        <v>0</v>
      </c>
    </row>
    <row r="404" spans="1:9" x14ac:dyDescent="0.2">
      <c r="A404" t="s">
        <v>347</v>
      </c>
      <c r="B404" t="s">
        <v>2532</v>
      </c>
      <c r="C404" t="s">
        <v>2180</v>
      </c>
      <c r="D404" t="s">
        <v>1193</v>
      </c>
      <c r="E404" t="s">
        <v>10</v>
      </c>
      <c r="F404" t="s">
        <v>11</v>
      </c>
      <c r="G404" t="s">
        <v>15</v>
      </c>
      <c r="H404" t="s">
        <v>623</v>
      </c>
      <c r="I404" t="b" cm="1">
        <f t="array" ref="I404">SUMPRODUCT(--(D404=Assumptions!$A$4:$A$12))&gt;0</f>
        <v>1</v>
      </c>
    </row>
    <row r="405" spans="1:9" x14ac:dyDescent="0.2">
      <c r="A405" t="s">
        <v>347</v>
      </c>
      <c r="B405" t="s">
        <v>2533</v>
      </c>
      <c r="C405" t="s">
        <v>347</v>
      </c>
      <c r="D405" t="s">
        <v>1356</v>
      </c>
      <c r="E405" t="s">
        <v>355</v>
      </c>
      <c r="F405" t="s">
        <v>356</v>
      </c>
      <c r="G405" t="s">
        <v>5</v>
      </c>
      <c r="H405" t="s">
        <v>623</v>
      </c>
      <c r="I405" t="b" cm="1">
        <f t="array" ref="I405">SUMPRODUCT(--(D405=Assumptions!$A$4:$A$12))&gt;0</f>
        <v>0</v>
      </c>
    </row>
    <row r="406" spans="1:9" x14ac:dyDescent="0.2">
      <c r="A406" t="s">
        <v>2534</v>
      </c>
      <c r="B406" t="s">
        <v>1760</v>
      </c>
      <c r="C406" t="s">
        <v>347</v>
      </c>
      <c r="D406" t="s">
        <v>2201</v>
      </c>
      <c r="E406" t="s">
        <v>1761</v>
      </c>
      <c r="F406" t="s">
        <v>1762</v>
      </c>
      <c r="G406" t="s">
        <v>622</v>
      </c>
      <c r="H406" t="s">
        <v>623</v>
      </c>
      <c r="I406" t="b" cm="1">
        <f t="array" ref="I406">SUMPRODUCT(--(D406=Assumptions!$A$4:$A$12))&gt;0</f>
        <v>0</v>
      </c>
    </row>
    <row r="407" spans="1:9" x14ac:dyDescent="0.2">
      <c r="A407" t="s">
        <v>2535</v>
      </c>
      <c r="B407" t="s">
        <v>1759</v>
      </c>
      <c r="C407" t="s">
        <v>347</v>
      </c>
      <c r="D407" t="s">
        <v>2201</v>
      </c>
      <c r="E407" t="s">
        <v>1761</v>
      </c>
      <c r="F407" t="s">
        <v>1762</v>
      </c>
      <c r="G407" t="s">
        <v>622</v>
      </c>
      <c r="H407" t="s">
        <v>623</v>
      </c>
      <c r="I407" t="b" cm="1">
        <f t="array" ref="I407">SUMPRODUCT(--(D407=Assumptions!$A$4:$A$12))&gt;0</f>
        <v>0</v>
      </c>
    </row>
    <row r="408" spans="1:9" x14ac:dyDescent="0.2">
      <c r="A408" t="s">
        <v>615</v>
      </c>
      <c r="B408" t="s">
        <v>868</v>
      </c>
      <c r="C408" t="s">
        <v>347</v>
      </c>
      <c r="D408" t="s">
        <v>627</v>
      </c>
      <c r="E408" t="s">
        <v>28</v>
      </c>
      <c r="F408" t="s">
        <v>29</v>
      </c>
      <c r="G408" t="s">
        <v>622</v>
      </c>
      <c r="H408" t="s">
        <v>623</v>
      </c>
      <c r="I408" t="b" cm="1">
        <f t="array" ref="I408">SUMPRODUCT(--(D408=Assumptions!$A$4:$A$12))&gt;0</f>
        <v>1</v>
      </c>
    </row>
    <row r="409" spans="1:9" x14ac:dyDescent="0.2">
      <c r="A409" t="s">
        <v>572</v>
      </c>
      <c r="B409" t="s">
        <v>919</v>
      </c>
      <c r="C409" t="s">
        <v>347</v>
      </c>
      <c r="D409" t="s">
        <v>627</v>
      </c>
      <c r="E409" t="s">
        <v>79</v>
      </c>
      <c r="F409" t="s">
        <v>80</v>
      </c>
      <c r="G409" t="s">
        <v>613</v>
      </c>
      <c r="H409" t="s">
        <v>623</v>
      </c>
      <c r="I409" t="b" cm="1">
        <f t="array" ref="I409">SUMPRODUCT(--(D409=Assumptions!$A$4:$A$12))&gt;0</f>
        <v>1</v>
      </c>
    </row>
    <row r="410" spans="1:9" x14ac:dyDescent="0.2">
      <c r="A410" t="s">
        <v>363</v>
      </c>
      <c r="B410" t="s">
        <v>1803</v>
      </c>
      <c r="C410" t="s">
        <v>2536</v>
      </c>
      <c r="D410" t="s">
        <v>1356</v>
      </c>
      <c r="E410" t="s">
        <v>1804</v>
      </c>
      <c r="F410" t="s">
        <v>1805</v>
      </c>
      <c r="G410" t="s">
        <v>5</v>
      </c>
      <c r="H410" t="s">
        <v>623</v>
      </c>
      <c r="I410" t="b" cm="1">
        <f t="array" ref="I410">SUMPRODUCT(--(D410=Assumptions!$A$4:$A$12))&gt;0</f>
        <v>0</v>
      </c>
    </row>
    <row r="411" spans="1:9" x14ac:dyDescent="0.2">
      <c r="A411" t="s">
        <v>363</v>
      </c>
      <c r="B411" t="s">
        <v>2537</v>
      </c>
      <c r="C411" t="s">
        <v>2180</v>
      </c>
      <c r="D411" t="s">
        <v>1193</v>
      </c>
      <c r="E411" t="s">
        <v>2538</v>
      </c>
      <c r="F411" t="s">
        <v>2539</v>
      </c>
      <c r="G411" t="s">
        <v>5</v>
      </c>
      <c r="H411" t="s">
        <v>623</v>
      </c>
      <c r="I411" t="b" cm="1">
        <f t="array" ref="I411">SUMPRODUCT(--(D411=Assumptions!$A$4:$A$12))&gt;0</f>
        <v>1</v>
      </c>
    </row>
    <row r="412" spans="1:9" x14ac:dyDescent="0.2">
      <c r="A412" t="s">
        <v>363</v>
      </c>
      <c r="B412" t="s">
        <v>820</v>
      </c>
      <c r="C412" t="s">
        <v>3387</v>
      </c>
      <c r="D412" t="s">
        <v>627</v>
      </c>
      <c r="E412" t="s">
        <v>747</v>
      </c>
      <c r="F412" t="s">
        <v>378</v>
      </c>
      <c r="G412" t="s">
        <v>5</v>
      </c>
      <c r="H412" t="s">
        <v>623</v>
      </c>
      <c r="I412" t="b" cm="1">
        <f t="array" ref="I412">SUMPRODUCT(--(D412=Assumptions!$A$4:$A$12))&gt;0</f>
        <v>1</v>
      </c>
    </row>
    <row r="413" spans="1:9" x14ac:dyDescent="0.2">
      <c r="A413" t="s">
        <v>363</v>
      </c>
      <c r="B413" t="s">
        <v>821</v>
      </c>
      <c r="C413" t="s">
        <v>2434</v>
      </c>
      <c r="D413" t="s">
        <v>627</v>
      </c>
      <c r="E413" t="s">
        <v>822</v>
      </c>
      <c r="F413" t="s">
        <v>823</v>
      </c>
      <c r="G413" t="s">
        <v>5</v>
      </c>
      <c r="H413" t="s">
        <v>623</v>
      </c>
      <c r="I413" t="b" cm="1">
        <f t="array" ref="I413">SUMPRODUCT(--(D413=Assumptions!$A$4:$A$12))&gt;0</f>
        <v>1</v>
      </c>
    </row>
    <row r="414" spans="1:9" x14ac:dyDescent="0.2">
      <c r="A414" t="s">
        <v>363</v>
      </c>
      <c r="B414" t="s">
        <v>1791</v>
      </c>
      <c r="C414" t="s">
        <v>363</v>
      </c>
      <c r="D414" t="s">
        <v>1356</v>
      </c>
      <c r="E414" t="s">
        <v>268</v>
      </c>
      <c r="F414" t="s">
        <v>269</v>
      </c>
      <c r="G414" t="s">
        <v>5</v>
      </c>
      <c r="H414" t="s">
        <v>623</v>
      </c>
      <c r="I414" t="b" cm="1">
        <f t="array" ref="I414">SUMPRODUCT(--(D414=Assumptions!$A$4:$A$12))&gt;0</f>
        <v>0</v>
      </c>
    </row>
    <row r="415" spans="1:9" x14ac:dyDescent="0.2">
      <c r="A415" t="s">
        <v>363</v>
      </c>
      <c r="B415" t="s">
        <v>1813</v>
      </c>
      <c r="C415" t="s">
        <v>363</v>
      </c>
      <c r="D415" t="s">
        <v>1356</v>
      </c>
      <c r="E415" t="s">
        <v>268</v>
      </c>
      <c r="F415" t="s">
        <v>269</v>
      </c>
      <c r="G415" t="s">
        <v>5</v>
      </c>
      <c r="H415" t="s">
        <v>623</v>
      </c>
      <c r="I415" t="b" cm="1">
        <f t="array" ref="I415">SUMPRODUCT(--(D415=Assumptions!$A$4:$A$12))&gt;0</f>
        <v>0</v>
      </c>
    </row>
    <row r="416" spans="1:9" x14ac:dyDescent="0.2">
      <c r="A416" t="s">
        <v>363</v>
      </c>
      <c r="B416" t="s">
        <v>1792</v>
      </c>
      <c r="C416" t="s">
        <v>363</v>
      </c>
      <c r="D416" t="s">
        <v>1356</v>
      </c>
      <c r="E416" t="s">
        <v>299</v>
      </c>
      <c r="F416" t="s">
        <v>300</v>
      </c>
      <c r="G416" t="s">
        <v>5</v>
      </c>
      <c r="H416" t="s">
        <v>623</v>
      </c>
      <c r="I416" t="b" cm="1">
        <f t="array" ref="I416">SUMPRODUCT(--(D416=Assumptions!$A$4:$A$12))&gt;0</f>
        <v>0</v>
      </c>
    </row>
    <row r="417" spans="1:9" x14ac:dyDescent="0.2">
      <c r="A417" t="s">
        <v>363</v>
      </c>
      <c r="B417" t="s">
        <v>375</v>
      </c>
      <c r="C417" t="s">
        <v>363</v>
      </c>
      <c r="D417" t="s">
        <v>1356</v>
      </c>
      <c r="E417" t="s">
        <v>1349</v>
      </c>
      <c r="F417" t="s">
        <v>1350</v>
      </c>
      <c r="G417" t="s">
        <v>5</v>
      </c>
      <c r="H417" t="s">
        <v>623</v>
      </c>
      <c r="I417" t="b" cm="1">
        <f t="array" ref="I417">SUMPRODUCT(--(D417=Assumptions!$A$4:$A$12))&gt;0</f>
        <v>0</v>
      </c>
    </row>
    <row r="418" spans="1:9" x14ac:dyDescent="0.2">
      <c r="A418" t="s">
        <v>363</v>
      </c>
      <c r="B418" t="s">
        <v>2540</v>
      </c>
      <c r="C418" t="s">
        <v>363</v>
      </c>
      <c r="D418" t="s">
        <v>1356</v>
      </c>
      <c r="E418" t="s">
        <v>1374</v>
      </c>
      <c r="F418" t="s">
        <v>1375</v>
      </c>
      <c r="G418" t="s">
        <v>5</v>
      </c>
      <c r="H418" t="s">
        <v>623</v>
      </c>
      <c r="I418" t="b" cm="1">
        <f t="array" ref="I418">SUMPRODUCT(--(D418=Assumptions!$A$4:$A$12))&gt;0</f>
        <v>0</v>
      </c>
    </row>
    <row r="419" spans="1:9" x14ac:dyDescent="0.2">
      <c r="A419" t="s">
        <v>363</v>
      </c>
      <c r="B419" t="s">
        <v>1799</v>
      </c>
      <c r="C419" t="s">
        <v>363</v>
      </c>
      <c r="D419" t="s">
        <v>1356</v>
      </c>
      <c r="E419" t="s">
        <v>1800</v>
      </c>
      <c r="F419" t="s">
        <v>1801</v>
      </c>
      <c r="G419" t="s">
        <v>5</v>
      </c>
      <c r="H419" t="s">
        <v>623</v>
      </c>
      <c r="I419" t="b" cm="1">
        <f t="array" ref="I419">SUMPRODUCT(--(D419=Assumptions!$A$4:$A$12))&gt;0</f>
        <v>0</v>
      </c>
    </row>
    <row r="420" spans="1:9" x14ac:dyDescent="0.2">
      <c r="A420" t="s">
        <v>363</v>
      </c>
      <c r="B420" t="s">
        <v>1809</v>
      </c>
      <c r="C420" t="s">
        <v>3388</v>
      </c>
      <c r="D420" t="s">
        <v>1356</v>
      </c>
      <c r="E420" t="s">
        <v>1804</v>
      </c>
      <c r="F420" t="s">
        <v>1805</v>
      </c>
      <c r="G420" t="s">
        <v>5</v>
      </c>
      <c r="H420" t="s">
        <v>623</v>
      </c>
      <c r="I420" t="b" cm="1">
        <f t="array" ref="I420">SUMPRODUCT(--(D420=Assumptions!$A$4:$A$12))&gt;0</f>
        <v>0</v>
      </c>
    </row>
    <row r="421" spans="1:9" x14ac:dyDescent="0.2">
      <c r="A421" t="s">
        <v>363</v>
      </c>
      <c r="B421" t="s">
        <v>1810</v>
      </c>
      <c r="C421" t="s">
        <v>363</v>
      </c>
      <c r="D421" t="s">
        <v>1356</v>
      </c>
      <c r="E421" t="s">
        <v>268</v>
      </c>
      <c r="F421" t="s">
        <v>269</v>
      </c>
      <c r="G421" t="s">
        <v>5</v>
      </c>
      <c r="H421" t="s">
        <v>623</v>
      </c>
      <c r="I421" t="b" cm="1">
        <f t="array" ref="I421">SUMPRODUCT(--(D421=Assumptions!$A$4:$A$12))&gt;0</f>
        <v>0</v>
      </c>
    </row>
    <row r="422" spans="1:9" x14ac:dyDescent="0.2">
      <c r="A422" t="s">
        <v>363</v>
      </c>
      <c r="B422" t="s">
        <v>1835</v>
      </c>
      <c r="C422" t="s">
        <v>363</v>
      </c>
      <c r="D422" t="s">
        <v>1356</v>
      </c>
      <c r="E422" t="s">
        <v>2353</v>
      </c>
      <c r="F422" t="s">
        <v>1818</v>
      </c>
      <c r="G422" t="s">
        <v>5</v>
      </c>
      <c r="H422" t="s">
        <v>623</v>
      </c>
      <c r="I422" t="b" cm="1">
        <f t="array" ref="I422">SUMPRODUCT(--(D422=Assumptions!$A$4:$A$12))&gt;0</f>
        <v>0</v>
      </c>
    </row>
    <row r="423" spans="1:9" x14ac:dyDescent="0.2">
      <c r="A423" t="s">
        <v>363</v>
      </c>
      <c r="B423" t="s">
        <v>1825</v>
      </c>
      <c r="C423" t="s">
        <v>363</v>
      </c>
      <c r="D423" t="s">
        <v>1356</v>
      </c>
      <c r="E423" t="s">
        <v>270</v>
      </c>
      <c r="F423" t="s">
        <v>271</v>
      </c>
      <c r="G423" t="s">
        <v>5</v>
      </c>
      <c r="H423" t="s">
        <v>623</v>
      </c>
      <c r="I423" t="b" cm="1">
        <f t="array" ref="I423">SUMPRODUCT(--(D423=Assumptions!$A$4:$A$12))&gt;0</f>
        <v>0</v>
      </c>
    </row>
    <row r="424" spans="1:9" x14ac:dyDescent="0.2">
      <c r="A424" t="s">
        <v>363</v>
      </c>
      <c r="B424" t="s">
        <v>2541</v>
      </c>
      <c r="C424" t="s">
        <v>363</v>
      </c>
      <c r="D424" t="s">
        <v>1356</v>
      </c>
      <c r="E424" t="s">
        <v>242</v>
      </c>
      <c r="F424" t="s">
        <v>243</v>
      </c>
      <c r="G424" t="s">
        <v>5</v>
      </c>
      <c r="H424" t="s">
        <v>623</v>
      </c>
      <c r="I424" t="b" cm="1">
        <f t="array" ref="I424">SUMPRODUCT(--(D424=Assumptions!$A$4:$A$12))&gt;0</f>
        <v>0</v>
      </c>
    </row>
    <row r="425" spans="1:9" x14ac:dyDescent="0.2">
      <c r="A425" t="s">
        <v>363</v>
      </c>
      <c r="B425" t="s">
        <v>2542</v>
      </c>
      <c r="C425" t="s">
        <v>363</v>
      </c>
      <c r="D425" t="s">
        <v>1356</v>
      </c>
      <c r="E425" t="s">
        <v>2057</v>
      </c>
      <c r="F425" t="s">
        <v>1789</v>
      </c>
      <c r="G425" t="s">
        <v>5</v>
      </c>
      <c r="H425" t="s">
        <v>623</v>
      </c>
      <c r="I425" t="b" cm="1">
        <f t="array" ref="I425">SUMPRODUCT(--(D425=Assumptions!$A$4:$A$12))&gt;0</f>
        <v>0</v>
      </c>
    </row>
    <row r="426" spans="1:9" x14ac:dyDescent="0.2">
      <c r="A426" t="s">
        <v>363</v>
      </c>
      <c r="B426" t="s">
        <v>2543</v>
      </c>
      <c r="C426" t="s">
        <v>363</v>
      </c>
      <c r="D426" t="s">
        <v>1356</v>
      </c>
      <c r="E426" t="s">
        <v>2020</v>
      </c>
      <c r="F426" t="s">
        <v>2021</v>
      </c>
      <c r="G426" t="s">
        <v>5</v>
      </c>
      <c r="H426" t="s">
        <v>623</v>
      </c>
      <c r="I426" t="b" cm="1">
        <f t="array" ref="I426">SUMPRODUCT(--(D426=Assumptions!$A$4:$A$12))&gt;0</f>
        <v>0</v>
      </c>
    </row>
    <row r="427" spans="1:9" x14ac:dyDescent="0.2">
      <c r="A427" t="s">
        <v>363</v>
      </c>
      <c r="B427" t="s">
        <v>1838</v>
      </c>
      <c r="C427" t="s">
        <v>363</v>
      </c>
      <c r="D427" t="s">
        <v>1356</v>
      </c>
      <c r="E427" t="s">
        <v>2544</v>
      </c>
      <c r="F427" t="s">
        <v>2545</v>
      </c>
      <c r="G427" t="s">
        <v>5</v>
      </c>
      <c r="H427" t="s">
        <v>623</v>
      </c>
      <c r="I427" t="b" cm="1">
        <f t="array" ref="I427">SUMPRODUCT(--(D427=Assumptions!$A$4:$A$12))&gt;0</f>
        <v>0</v>
      </c>
    </row>
    <row r="428" spans="1:9" x14ac:dyDescent="0.2">
      <c r="A428" t="s">
        <v>363</v>
      </c>
      <c r="B428" t="s">
        <v>2546</v>
      </c>
      <c r="C428" t="s">
        <v>363</v>
      </c>
      <c r="D428" t="s">
        <v>1356</v>
      </c>
      <c r="E428" t="s">
        <v>1731</v>
      </c>
      <c r="F428" t="s">
        <v>1732</v>
      </c>
      <c r="G428" t="s">
        <v>5</v>
      </c>
      <c r="H428" t="s">
        <v>623</v>
      </c>
      <c r="I428" t="b" cm="1">
        <f t="array" ref="I428">SUMPRODUCT(--(D428=Assumptions!$A$4:$A$12))&gt;0</f>
        <v>0</v>
      </c>
    </row>
    <row r="429" spans="1:9" x14ac:dyDescent="0.2">
      <c r="A429" t="s">
        <v>363</v>
      </c>
      <c r="B429" t="s">
        <v>1822</v>
      </c>
      <c r="C429" t="s">
        <v>363</v>
      </c>
      <c r="D429" t="s">
        <v>1356</v>
      </c>
      <c r="E429" t="s">
        <v>384</v>
      </c>
      <c r="F429" t="s">
        <v>385</v>
      </c>
      <c r="G429" t="s">
        <v>5</v>
      </c>
      <c r="H429" t="s">
        <v>623</v>
      </c>
      <c r="I429" t="b" cm="1">
        <f t="array" ref="I429">SUMPRODUCT(--(D429=Assumptions!$A$4:$A$12))&gt;0</f>
        <v>0</v>
      </c>
    </row>
    <row r="430" spans="1:9" x14ac:dyDescent="0.2">
      <c r="A430" t="s">
        <v>363</v>
      </c>
      <c r="B430" t="s">
        <v>2547</v>
      </c>
      <c r="C430" t="s">
        <v>363</v>
      </c>
      <c r="D430" t="s">
        <v>1356</v>
      </c>
      <c r="E430" t="s">
        <v>1800</v>
      </c>
      <c r="F430" t="s">
        <v>1801</v>
      </c>
      <c r="G430" t="s">
        <v>5</v>
      </c>
      <c r="H430" t="s">
        <v>623</v>
      </c>
      <c r="I430" t="b" cm="1">
        <f t="array" ref="I430">SUMPRODUCT(--(D430=Assumptions!$A$4:$A$12))&gt;0</f>
        <v>0</v>
      </c>
    </row>
    <row r="431" spans="1:9" x14ac:dyDescent="0.2">
      <c r="A431" t="s">
        <v>363</v>
      </c>
      <c r="B431" t="s">
        <v>1836</v>
      </c>
      <c r="C431" t="s">
        <v>363</v>
      </c>
      <c r="D431" t="s">
        <v>1356</v>
      </c>
      <c r="E431" t="s">
        <v>2548</v>
      </c>
      <c r="F431" t="s">
        <v>2549</v>
      </c>
      <c r="G431" t="s">
        <v>5</v>
      </c>
      <c r="H431" t="s">
        <v>623</v>
      </c>
      <c r="I431" t="b" cm="1">
        <f t="array" ref="I431">SUMPRODUCT(--(D431=Assumptions!$A$4:$A$12))&gt;0</f>
        <v>0</v>
      </c>
    </row>
    <row r="432" spans="1:9" x14ac:dyDescent="0.2">
      <c r="A432" t="s">
        <v>363</v>
      </c>
      <c r="B432" t="s">
        <v>2550</v>
      </c>
      <c r="C432" t="s">
        <v>2180</v>
      </c>
      <c r="D432" t="s">
        <v>1193</v>
      </c>
      <c r="E432" t="s">
        <v>1223</v>
      </c>
      <c r="F432" t="s">
        <v>1224</v>
      </c>
      <c r="G432" t="s">
        <v>5</v>
      </c>
      <c r="H432" t="s">
        <v>623</v>
      </c>
      <c r="I432" t="b" cm="1">
        <f t="array" ref="I432">SUMPRODUCT(--(D432=Assumptions!$A$4:$A$12))&gt;0</f>
        <v>1</v>
      </c>
    </row>
    <row r="433" spans="1:9" x14ac:dyDescent="0.2">
      <c r="A433" t="s">
        <v>363</v>
      </c>
      <c r="B433" t="s">
        <v>2550</v>
      </c>
      <c r="C433" t="s">
        <v>2180</v>
      </c>
      <c r="D433" t="s">
        <v>1193</v>
      </c>
      <c r="E433" t="s">
        <v>2551</v>
      </c>
      <c r="F433" t="s">
        <v>2552</v>
      </c>
      <c r="G433" t="s">
        <v>5</v>
      </c>
      <c r="H433" t="s">
        <v>647</v>
      </c>
      <c r="I433" t="b" cm="1">
        <f t="array" ref="I433">SUMPRODUCT(--(D433=Assumptions!$A$4:$A$12))&gt;0</f>
        <v>1</v>
      </c>
    </row>
    <row r="434" spans="1:9" x14ac:dyDescent="0.2">
      <c r="A434" t="s">
        <v>363</v>
      </c>
      <c r="B434" t="s">
        <v>1809</v>
      </c>
      <c r="C434" t="s">
        <v>3388</v>
      </c>
      <c r="D434" t="s">
        <v>1356</v>
      </c>
      <c r="E434" t="s">
        <v>1804</v>
      </c>
      <c r="F434" t="s">
        <v>1805</v>
      </c>
      <c r="G434" t="s">
        <v>5</v>
      </c>
      <c r="H434" t="s">
        <v>623</v>
      </c>
      <c r="I434" t="b" cm="1">
        <f t="array" ref="I434">SUMPRODUCT(--(D434=Assumptions!$A$4:$A$12))&gt;0</f>
        <v>0</v>
      </c>
    </row>
    <row r="435" spans="1:9" x14ac:dyDescent="0.2">
      <c r="A435" t="s">
        <v>363</v>
      </c>
      <c r="B435" t="s">
        <v>1802</v>
      </c>
      <c r="C435" t="s">
        <v>363</v>
      </c>
      <c r="D435" t="s">
        <v>1356</v>
      </c>
      <c r="E435" t="s">
        <v>114</v>
      </c>
      <c r="F435" t="s">
        <v>115</v>
      </c>
      <c r="G435" t="s">
        <v>5</v>
      </c>
      <c r="H435" t="s">
        <v>623</v>
      </c>
      <c r="I435" t="b" cm="1">
        <f t="array" ref="I435">SUMPRODUCT(--(D435=Assumptions!$A$4:$A$12))&gt;0</f>
        <v>0</v>
      </c>
    </row>
    <row r="436" spans="1:9" x14ac:dyDescent="0.2">
      <c r="A436" t="s">
        <v>363</v>
      </c>
      <c r="B436" t="s">
        <v>2553</v>
      </c>
      <c r="C436" t="s">
        <v>2180</v>
      </c>
      <c r="D436" t="s">
        <v>1193</v>
      </c>
      <c r="E436" t="s">
        <v>708</v>
      </c>
      <c r="F436" t="s">
        <v>148</v>
      </c>
      <c r="G436" t="s">
        <v>5</v>
      </c>
      <c r="H436" t="s">
        <v>623</v>
      </c>
      <c r="I436" t="b" cm="1">
        <f t="array" ref="I436">SUMPRODUCT(--(D436=Assumptions!$A$4:$A$12))&gt;0</f>
        <v>1</v>
      </c>
    </row>
    <row r="437" spans="1:9" x14ac:dyDescent="0.2">
      <c r="A437" t="s">
        <v>363</v>
      </c>
      <c r="B437" t="s">
        <v>1816</v>
      </c>
      <c r="C437" t="s">
        <v>363</v>
      </c>
      <c r="D437" t="s">
        <v>1356</v>
      </c>
      <c r="E437" t="s">
        <v>2353</v>
      </c>
      <c r="F437" t="s">
        <v>1818</v>
      </c>
      <c r="G437" t="s">
        <v>5</v>
      </c>
      <c r="H437" t="s">
        <v>623</v>
      </c>
      <c r="I437" t="b" cm="1">
        <f t="array" ref="I437">SUMPRODUCT(--(D437=Assumptions!$A$4:$A$12))&gt;0</f>
        <v>0</v>
      </c>
    </row>
    <row r="438" spans="1:9" x14ac:dyDescent="0.2">
      <c r="A438" t="s">
        <v>363</v>
      </c>
      <c r="B438" t="s">
        <v>2554</v>
      </c>
      <c r="C438" t="s">
        <v>363</v>
      </c>
      <c r="D438" t="s">
        <v>1356</v>
      </c>
      <c r="E438" t="s">
        <v>2555</v>
      </c>
      <c r="F438" t="s">
        <v>2556</v>
      </c>
      <c r="G438" t="s">
        <v>5</v>
      </c>
      <c r="H438" t="s">
        <v>623</v>
      </c>
      <c r="I438" t="b" cm="1">
        <f t="array" ref="I438">SUMPRODUCT(--(D438=Assumptions!$A$4:$A$12))&gt;0</f>
        <v>0</v>
      </c>
    </row>
    <row r="439" spans="1:9" x14ac:dyDescent="0.2">
      <c r="A439" t="s">
        <v>363</v>
      </c>
      <c r="B439" t="s">
        <v>1794</v>
      </c>
      <c r="C439" t="s">
        <v>3389</v>
      </c>
      <c r="D439" t="s">
        <v>1356</v>
      </c>
      <c r="E439" t="s">
        <v>2057</v>
      </c>
      <c r="F439" t="s">
        <v>1789</v>
      </c>
      <c r="G439" t="s">
        <v>5</v>
      </c>
      <c r="H439" t="s">
        <v>623</v>
      </c>
      <c r="I439" t="b" cm="1">
        <f t="array" ref="I439">SUMPRODUCT(--(D439=Assumptions!$A$4:$A$12))&gt;0</f>
        <v>0</v>
      </c>
    </row>
    <row r="440" spans="1:9" x14ac:dyDescent="0.2">
      <c r="A440" t="s">
        <v>363</v>
      </c>
      <c r="B440" t="s">
        <v>824</v>
      </c>
      <c r="C440" t="s">
        <v>1171</v>
      </c>
      <c r="D440" t="s">
        <v>627</v>
      </c>
      <c r="E440" t="s">
        <v>73</v>
      </c>
      <c r="F440" t="s">
        <v>74</v>
      </c>
      <c r="G440" t="s">
        <v>5</v>
      </c>
      <c r="H440" t="s">
        <v>623</v>
      </c>
      <c r="I440" t="b" cm="1">
        <f t="array" ref="I440">SUMPRODUCT(--(D440=Assumptions!$A$4:$A$12))&gt;0</f>
        <v>1</v>
      </c>
    </row>
    <row r="441" spans="1:9" x14ac:dyDescent="0.2">
      <c r="A441" t="s">
        <v>363</v>
      </c>
      <c r="B441" t="s">
        <v>1793</v>
      </c>
      <c r="C441" t="s">
        <v>2557</v>
      </c>
      <c r="D441" t="s">
        <v>1356</v>
      </c>
      <c r="E441" t="s">
        <v>376</v>
      </c>
      <c r="F441" t="s">
        <v>377</v>
      </c>
      <c r="G441" t="s">
        <v>5</v>
      </c>
      <c r="H441" t="s">
        <v>623</v>
      </c>
      <c r="I441" t="b" cm="1">
        <f t="array" ref="I441">SUMPRODUCT(--(D441=Assumptions!$A$4:$A$12))&gt;0</f>
        <v>0</v>
      </c>
    </row>
    <row r="442" spans="1:9" x14ac:dyDescent="0.2">
      <c r="A442" t="s">
        <v>363</v>
      </c>
      <c r="B442" t="s">
        <v>825</v>
      </c>
      <c r="C442" t="s">
        <v>2558</v>
      </c>
      <c r="D442" t="s">
        <v>627</v>
      </c>
      <c r="E442" t="s">
        <v>826</v>
      </c>
      <c r="F442" t="s">
        <v>827</v>
      </c>
      <c r="G442" t="s">
        <v>5</v>
      </c>
      <c r="H442" t="s">
        <v>623</v>
      </c>
      <c r="I442" t="b" cm="1">
        <f t="array" ref="I442">SUMPRODUCT(--(D442=Assumptions!$A$4:$A$12))&gt;0</f>
        <v>1</v>
      </c>
    </row>
    <row r="443" spans="1:9" x14ac:dyDescent="0.2">
      <c r="A443" t="s">
        <v>363</v>
      </c>
      <c r="B443" t="s">
        <v>828</v>
      </c>
      <c r="C443" t="s">
        <v>2180</v>
      </c>
      <c r="D443" t="s">
        <v>627</v>
      </c>
      <c r="E443" t="s">
        <v>829</v>
      </c>
      <c r="F443" t="s">
        <v>830</v>
      </c>
      <c r="G443" t="s">
        <v>5</v>
      </c>
      <c r="H443" t="s">
        <v>623</v>
      </c>
      <c r="I443" t="b" cm="1">
        <f t="array" ref="I443">SUMPRODUCT(--(D443=Assumptions!$A$4:$A$12))&gt;0</f>
        <v>1</v>
      </c>
    </row>
    <row r="444" spans="1:9" x14ac:dyDescent="0.2">
      <c r="A444" t="s">
        <v>363</v>
      </c>
      <c r="B444" t="s">
        <v>1839</v>
      </c>
      <c r="C444" t="s">
        <v>363</v>
      </c>
      <c r="D444" t="s">
        <v>1356</v>
      </c>
      <c r="E444" t="s">
        <v>201</v>
      </c>
      <c r="F444" t="s">
        <v>202</v>
      </c>
      <c r="G444" t="s">
        <v>5</v>
      </c>
      <c r="H444" t="s">
        <v>623</v>
      </c>
      <c r="I444" t="b" cm="1">
        <f t="array" ref="I444">SUMPRODUCT(--(D444=Assumptions!$A$4:$A$12))&gt;0</f>
        <v>0</v>
      </c>
    </row>
    <row r="445" spans="1:9" x14ac:dyDescent="0.2">
      <c r="A445" t="s">
        <v>363</v>
      </c>
      <c r="B445" t="s">
        <v>1814</v>
      </c>
      <c r="C445" t="s">
        <v>363</v>
      </c>
      <c r="D445" t="s">
        <v>1356</v>
      </c>
      <c r="E445" t="s">
        <v>747</v>
      </c>
      <c r="F445" t="s">
        <v>378</v>
      </c>
      <c r="G445" t="s">
        <v>5</v>
      </c>
      <c r="H445" t="s">
        <v>623</v>
      </c>
      <c r="I445" t="b" cm="1">
        <f t="array" ref="I445">SUMPRODUCT(--(D445=Assumptions!$A$4:$A$12))&gt;0</f>
        <v>0</v>
      </c>
    </row>
    <row r="446" spans="1:9" x14ac:dyDescent="0.2">
      <c r="A446" t="s">
        <v>363</v>
      </c>
      <c r="B446" t="s">
        <v>831</v>
      </c>
      <c r="C446" t="s">
        <v>2559</v>
      </c>
      <c r="D446" t="s">
        <v>627</v>
      </c>
      <c r="E446" t="s">
        <v>832</v>
      </c>
      <c r="F446" t="s">
        <v>833</v>
      </c>
      <c r="G446" t="s">
        <v>5</v>
      </c>
      <c r="H446" t="s">
        <v>623</v>
      </c>
      <c r="I446" t="b" cm="1">
        <f t="array" ref="I446">SUMPRODUCT(--(D446=Assumptions!$A$4:$A$12))&gt;0</f>
        <v>1</v>
      </c>
    </row>
    <row r="447" spans="1:9" x14ac:dyDescent="0.2">
      <c r="A447" t="s">
        <v>363</v>
      </c>
      <c r="B447" t="s">
        <v>1820</v>
      </c>
      <c r="C447" t="s">
        <v>3390</v>
      </c>
      <c r="D447" t="s">
        <v>2269</v>
      </c>
      <c r="E447" t="s">
        <v>73</v>
      </c>
      <c r="F447" t="s">
        <v>74</v>
      </c>
      <c r="G447" t="s">
        <v>5</v>
      </c>
      <c r="H447" t="s">
        <v>623</v>
      </c>
      <c r="I447" t="b" cm="1">
        <f t="array" ref="I447">SUMPRODUCT(--(D447=Assumptions!$A$4:$A$12))&gt;0</f>
        <v>0</v>
      </c>
    </row>
    <row r="448" spans="1:9" x14ac:dyDescent="0.2">
      <c r="A448" t="s">
        <v>363</v>
      </c>
      <c r="B448" t="s">
        <v>588</v>
      </c>
      <c r="C448" t="s">
        <v>363</v>
      </c>
      <c r="D448" t="s">
        <v>1356</v>
      </c>
      <c r="E448" t="s">
        <v>1800</v>
      </c>
      <c r="F448" t="s">
        <v>1801</v>
      </c>
      <c r="G448" t="s">
        <v>5</v>
      </c>
      <c r="H448" t="s">
        <v>623</v>
      </c>
      <c r="I448" t="b" cm="1">
        <f t="array" ref="I448">SUMPRODUCT(--(D448=Assumptions!$A$4:$A$12))&gt;0</f>
        <v>0</v>
      </c>
    </row>
    <row r="449" spans="1:9" x14ac:dyDescent="0.2">
      <c r="A449" t="s">
        <v>363</v>
      </c>
      <c r="B449" t="s">
        <v>2560</v>
      </c>
      <c r="C449" t="s">
        <v>2180</v>
      </c>
      <c r="D449" t="s">
        <v>1193</v>
      </c>
      <c r="E449" t="s">
        <v>2254</v>
      </c>
      <c r="F449" t="s">
        <v>2255</v>
      </c>
      <c r="G449" t="s">
        <v>5</v>
      </c>
      <c r="H449" t="s">
        <v>623</v>
      </c>
      <c r="I449" t="b" cm="1">
        <f t="array" ref="I449">SUMPRODUCT(--(D449=Assumptions!$A$4:$A$12))&gt;0</f>
        <v>1</v>
      </c>
    </row>
    <row r="450" spans="1:9" x14ac:dyDescent="0.2">
      <c r="A450" t="s">
        <v>363</v>
      </c>
      <c r="B450" t="s">
        <v>834</v>
      </c>
      <c r="C450" t="s">
        <v>2561</v>
      </c>
      <c r="D450" t="s">
        <v>627</v>
      </c>
      <c r="E450" t="s">
        <v>835</v>
      </c>
      <c r="F450" t="s">
        <v>836</v>
      </c>
      <c r="G450" t="s">
        <v>5</v>
      </c>
      <c r="H450" t="s">
        <v>623</v>
      </c>
      <c r="I450" t="b" cm="1">
        <f t="array" ref="I450">SUMPRODUCT(--(D450=Assumptions!$A$4:$A$12))&gt;0</f>
        <v>1</v>
      </c>
    </row>
    <row r="451" spans="1:9" x14ac:dyDescent="0.2">
      <c r="A451" t="s">
        <v>363</v>
      </c>
      <c r="B451" t="s">
        <v>1763</v>
      </c>
      <c r="C451" t="s">
        <v>2180</v>
      </c>
      <c r="D451" t="s">
        <v>1193</v>
      </c>
      <c r="E451" t="s">
        <v>708</v>
      </c>
      <c r="F451" t="s">
        <v>148</v>
      </c>
      <c r="G451" t="s">
        <v>5</v>
      </c>
      <c r="H451" t="s">
        <v>623</v>
      </c>
      <c r="I451" t="b" cm="1">
        <f t="array" ref="I451">SUMPRODUCT(--(D451=Assumptions!$A$4:$A$12))&gt;0</f>
        <v>1</v>
      </c>
    </row>
    <row r="452" spans="1:9" x14ac:dyDescent="0.2">
      <c r="A452" t="s">
        <v>363</v>
      </c>
      <c r="B452" t="s">
        <v>1763</v>
      </c>
      <c r="C452" t="s">
        <v>2180</v>
      </c>
      <c r="D452" t="s">
        <v>1193</v>
      </c>
      <c r="E452" t="s">
        <v>1765</v>
      </c>
      <c r="F452" t="s">
        <v>1766</v>
      </c>
      <c r="G452" t="s">
        <v>5</v>
      </c>
      <c r="H452" t="s">
        <v>647</v>
      </c>
      <c r="I452" t="b" cm="1">
        <f t="array" ref="I452">SUMPRODUCT(--(D452=Assumptions!$A$4:$A$12))&gt;0</f>
        <v>1</v>
      </c>
    </row>
    <row r="453" spans="1:9" x14ac:dyDescent="0.2">
      <c r="A453" t="s">
        <v>363</v>
      </c>
      <c r="B453" t="s">
        <v>1828</v>
      </c>
      <c r="C453" t="s">
        <v>2180</v>
      </c>
      <c r="D453" t="s">
        <v>1193</v>
      </c>
      <c r="E453" t="s">
        <v>1454</v>
      </c>
      <c r="F453" t="s">
        <v>1455</v>
      </c>
      <c r="G453" t="s">
        <v>5</v>
      </c>
      <c r="H453" t="s">
        <v>623</v>
      </c>
      <c r="I453" t="b" cm="1">
        <f t="array" ref="I453">SUMPRODUCT(--(D453=Assumptions!$A$4:$A$12))&gt;0</f>
        <v>1</v>
      </c>
    </row>
    <row r="454" spans="1:9" x14ac:dyDescent="0.2">
      <c r="A454" t="s">
        <v>363</v>
      </c>
      <c r="B454" t="s">
        <v>790</v>
      </c>
      <c r="C454" t="s">
        <v>2180</v>
      </c>
      <c r="D454" t="s">
        <v>1193</v>
      </c>
      <c r="E454" t="s">
        <v>791</v>
      </c>
      <c r="F454" t="s">
        <v>306</v>
      </c>
      <c r="G454" t="s">
        <v>5</v>
      </c>
      <c r="H454" t="s">
        <v>623</v>
      </c>
      <c r="I454" t="b" cm="1">
        <f t="array" ref="I454">SUMPRODUCT(--(D454=Assumptions!$A$4:$A$12))&gt;0</f>
        <v>1</v>
      </c>
    </row>
    <row r="455" spans="1:9" x14ac:dyDescent="0.2">
      <c r="A455" t="s">
        <v>363</v>
      </c>
      <c r="B455" t="s">
        <v>390</v>
      </c>
      <c r="C455" t="s">
        <v>2562</v>
      </c>
      <c r="D455" t="s">
        <v>627</v>
      </c>
      <c r="E455" t="s">
        <v>837</v>
      </c>
      <c r="F455" t="s">
        <v>838</v>
      </c>
      <c r="G455" t="s">
        <v>5</v>
      </c>
      <c r="H455" t="s">
        <v>623</v>
      </c>
      <c r="I455" t="b" cm="1">
        <f t="array" ref="I455">SUMPRODUCT(--(D455=Assumptions!$A$4:$A$12))&gt;0</f>
        <v>1</v>
      </c>
    </row>
    <row r="456" spans="1:9" x14ac:dyDescent="0.2">
      <c r="A456" t="s">
        <v>363</v>
      </c>
      <c r="B456" t="s">
        <v>1819</v>
      </c>
      <c r="C456" t="s">
        <v>2563</v>
      </c>
      <c r="D456" t="s">
        <v>1356</v>
      </c>
      <c r="E456" t="s">
        <v>382</v>
      </c>
      <c r="F456" t="s">
        <v>383</v>
      </c>
      <c r="G456" t="s">
        <v>5</v>
      </c>
      <c r="H456" t="s">
        <v>623</v>
      </c>
      <c r="I456" t="b" cm="1">
        <f t="array" ref="I456">SUMPRODUCT(--(D456=Assumptions!$A$4:$A$12))&gt;0</f>
        <v>0</v>
      </c>
    </row>
    <row r="457" spans="1:9" x14ac:dyDescent="0.2">
      <c r="A457" t="s">
        <v>363</v>
      </c>
      <c r="B457" t="s">
        <v>1798</v>
      </c>
      <c r="C457" t="s">
        <v>2564</v>
      </c>
      <c r="D457" t="s">
        <v>1356</v>
      </c>
      <c r="E457" t="s">
        <v>2057</v>
      </c>
      <c r="F457" t="s">
        <v>1789</v>
      </c>
      <c r="G457" t="s">
        <v>5</v>
      </c>
      <c r="H457" t="s">
        <v>623</v>
      </c>
      <c r="I457" t="b" cm="1">
        <f t="array" ref="I457">SUMPRODUCT(--(D457=Assumptions!$A$4:$A$12))&gt;0</f>
        <v>0</v>
      </c>
    </row>
    <row r="458" spans="1:9" x14ac:dyDescent="0.2">
      <c r="A458" t="s">
        <v>3387</v>
      </c>
      <c r="B458" t="s">
        <v>768</v>
      </c>
      <c r="C458" t="s">
        <v>363</v>
      </c>
      <c r="D458" t="s">
        <v>2175</v>
      </c>
      <c r="E458" t="s">
        <v>2565</v>
      </c>
      <c r="F458" t="s">
        <v>769</v>
      </c>
      <c r="G458" t="s">
        <v>622</v>
      </c>
      <c r="H458" t="s">
        <v>623</v>
      </c>
      <c r="I458" t="b" cm="1">
        <f t="array" ref="I458">SUMPRODUCT(--(D458=Assumptions!$A$4:$A$12))&gt;0</f>
        <v>0</v>
      </c>
    </row>
    <row r="459" spans="1:9" x14ac:dyDescent="0.2">
      <c r="A459" t="s">
        <v>2294</v>
      </c>
      <c r="B459" t="s">
        <v>372</v>
      </c>
      <c r="C459" t="s">
        <v>363</v>
      </c>
      <c r="D459" t="s">
        <v>2201</v>
      </c>
      <c r="E459" t="s">
        <v>1769</v>
      </c>
      <c r="F459" t="s">
        <v>1770</v>
      </c>
      <c r="G459" t="s">
        <v>622</v>
      </c>
      <c r="H459" t="s">
        <v>623</v>
      </c>
      <c r="I459" t="b" cm="1">
        <f t="array" ref="I459">SUMPRODUCT(--(D459=Assumptions!$A$4:$A$12))&gt;0</f>
        <v>0</v>
      </c>
    </row>
    <row r="460" spans="1:9" x14ac:dyDescent="0.2">
      <c r="A460" t="s">
        <v>404</v>
      </c>
      <c r="B460" t="s">
        <v>2566</v>
      </c>
      <c r="C460" t="s">
        <v>2180</v>
      </c>
      <c r="D460" t="s">
        <v>1193</v>
      </c>
      <c r="E460" t="s">
        <v>10</v>
      </c>
      <c r="F460" t="s">
        <v>11</v>
      </c>
      <c r="G460" t="s">
        <v>5</v>
      </c>
      <c r="H460" t="s">
        <v>623</v>
      </c>
      <c r="I460" t="b" cm="1">
        <f t="array" ref="I460">SUMPRODUCT(--(D460=Assumptions!$A$4:$A$12))&gt;0</f>
        <v>1</v>
      </c>
    </row>
    <row r="461" spans="1:9" x14ac:dyDescent="0.2">
      <c r="A461" t="s">
        <v>404</v>
      </c>
      <c r="B461" t="s">
        <v>1856</v>
      </c>
      <c r="C461" t="s">
        <v>2180</v>
      </c>
      <c r="D461" t="s">
        <v>1193</v>
      </c>
      <c r="E461" t="s">
        <v>708</v>
      </c>
      <c r="F461" t="s">
        <v>148</v>
      </c>
      <c r="G461" t="s">
        <v>5</v>
      </c>
      <c r="H461" t="s">
        <v>623</v>
      </c>
      <c r="I461" t="b" cm="1">
        <f t="array" ref="I461">SUMPRODUCT(--(D461=Assumptions!$A$4:$A$12))&gt;0</f>
        <v>1</v>
      </c>
    </row>
    <row r="462" spans="1:9" x14ac:dyDescent="0.2">
      <c r="A462" t="s">
        <v>404</v>
      </c>
      <c r="B462" t="s">
        <v>2567</v>
      </c>
      <c r="C462" t="s">
        <v>404</v>
      </c>
      <c r="D462" t="s">
        <v>1356</v>
      </c>
      <c r="E462" t="s">
        <v>1731</v>
      </c>
      <c r="F462" t="s">
        <v>1732</v>
      </c>
      <c r="G462" t="s">
        <v>5</v>
      </c>
      <c r="H462" t="s">
        <v>623</v>
      </c>
      <c r="I462" t="b" cm="1">
        <f t="array" ref="I462">SUMPRODUCT(--(D462=Assumptions!$A$4:$A$12))&gt;0</f>
        <v>0</v>
      </c>
    </row>
    <row r="463" spans="1:9" x14ac:dyDescent="0.2">
      <c r="A463" t="s">
        <v>404</v>
      </c>
      <c r="B463" t="s">
        <v>2568</v>
      </c>
      <c r="C463" t="s">
        <v>2180</v>
      </c>
      <c r="D463" t="s">
        <v>1193</v>
      </c>
      <c r="E463" t="s">
        <v>10</v>
      </c>
      <c r="F463" t="s">
        <v>11</v>
      </c>
      <c r="G463" t="s">
        <v>5</v>
      </c>
      <c r="H463" t="s">
        <v>623</v>
      </c>
      <c r="I463" t="b" cm="1">
        <f t="array" ref="I463">SUMPRODUCT(--(D463=Assumptions!$A$4:$A$12))&gt;0</f>
        <v>1</v>
      </c>
    </row>
    <row r="464" spans="1:9" x14ac:dyDescent="0.2">
      <c r="A464" t="s">
        <v>404</v>
      </c>
      <c r="B464" t="s">
        <v>2569</v>
      </c>
      <c r="C464" t="s">
        <v>404</v>
      </c>
      <c r="D464" t="s">
        <v>1356</v>
      </c>
      <c r="E464" t="s">
        <v>36</v>
      </c>
      <c r="F464" t="s">
        <v>37</v>
      </c>
      <c r="G464" t="s">
        <v>5</v>
      </c>
      <c r="H464" t="s">
        <v>623</v>
      </c>
      <c r="I464" t="b" cm="1">
        <f t="array" ref="I464">SUMPRODUCT(--(D464=Assumptions!$A$4:$A$12))&gt;0</f>
        <v>0</v>
      </c>
    </row>
    <row r="465" spans="1:9" x14ac:dyDescent="0.2">
      <c r="A465" t="s">
        <v>404</v>
      </c>
      <c r="B465" t="s">
        <v>2570</v>
      </c>
      <c r="C465" t="s">
        <v>404</v>
      </c>
      <c r="D465" t="s">
        <v>1356</v>
      </c>
      <c r="E465" t="s">
        <v>1334</v>
      </c>
      <c r="F465" t="s">
        <v>1335</v>
      </c>
      <c r="G465" t="s">
        <v>5</v>
      </c>
      <c r="H465" t="s">
        <v>623</v>
      </c>
      <c r="I465" t="b" cm="1">
        <f t="array" ref="I465">SUMPRODUCT(--(D465=Assumptions!$A$4:$A$12))&gt;0</f>
        <v>0</v>
      </c>
    </row>
    <row r="466" spans="1:9" x14ac:dyDescent="0.2">
      <c r="A466" t="s">
        <v>404</v>
      </c>
      <c r="B466" t="s">
        <v>839</v>
      </c>
      <c r="C466" t="s">
        <v>2571</v>
      </c>
      <c r="D466" t="s">
        <v>640</v>
      </c>
      <c r="E466" t="s">
        <v>840</v>
      </c>
      <c r="F466" t="s">
        <v>841</v>
      </c>
      <c r="G466" t="s">
        <v>5</v>
      </c>
      <c r="H466" t="s">
        <v>623</v>
      </c>
      <c r="I466" t="b" cm="1">
        <f t="array" ref="I466">SUMPRODUCT(--(D466=Assumptions!$A$4:$A$12))&gt;0</f>
        <v>1</v>
      </c>
    </row>
    <row r="467" spans="1:9" x14ac:dyDescent="0.2">
      <c r="A467" t="s">
        <v>404</v>
      </c>
      <c r="B467" t="s">
        <v>839</v>
      </c>
      <c r="C467" t="s">
        <v>2571</v>
      </c>
      <c r="D467" t="s">
        <v>640</v>
      </c>
      <c r="E467" t="s">
        <v>842</v>
      </c>
      <c r="F467" t="s">
        <v>843</v>
      </c>
      <c r="G467" t="s">
        <v>5</v>
      </c>
      <c r="H467" t="s">
        <v>647</v>
      </c>
      <c r="I467" t="b" cm="1">
        <f t="array" ref="I467">SUMPRODUCT(--(D467=Assumptions!$A$4:$A$12))&gt;0</f>
        <v>1</v>
      </c>
    </row>
    <row r="468" spans="1:9" x14ac:dyDescent="0.2">
      <c r="A468" t="s">
        <v>404</v>
      </c>
      <c r="B468" t="s">
        <v>2572</v>
      </c>
      <c r="C468" t="s">
        <v>2180</v>
      </c>
      <c r="D468" t="s">
        <v>1193</v>
      </c>
      <c r="E468" t="s">
        <v>1334</v>
      </c>
      <c r="F468" t="s">
        <v>1335</v>
      </c>
      <c r="G468" t="s">
        <v>5</v>
      </c>
      <c r="H468" t="s">
        <v>623</v>
      </c>
      <c r="I468" t="b" cm="1">
        <f t="array" ref="I468">SUMPRODUCT(--(D468=Assumptions!$A$4:$A$12))&gt;0</f>
        <v>1</v>
      </c>
    </row>
    <row r="469" spans="1:9" x14ac:dyDescent="0.2">
      <c r="A469" t="s">
        <v>404</v>
      </c>
      <c r="B469" t="s">
        <v>2572</v>
      </c>
      <c r="C469" t="s">
        <v>2180</v>
      </c>
      <c r="D469" t="s">
        <v>1193</v>
      </c>
      <c r="E469" t="s">
        <v>2573</v>
      </c>
      <c r="F469" t="s">
        <v>2574</v>
      </c>
      <c r="G469" t="s">
        <v>5</v>
      </c>
      <c r="H469" t="s">
        <v>647</v>
      </c>
      <c r="I469" t="b" cm="1">
        <f t="array" ref="I469">SUMPRODUCT(--(D469=Assumptions!$A$4:$A$12))&gt;0</f>
        <v>1</v>
      </c>
    </row>
    <row r="470" spans="1:9" x14ac:dyDescent="0.2">
      <c r="A470" t="s">
        <v>404</v>
      </c>
      <c r="B470" t="s">
        <v>1866</v>
      </c>
      <c r="C470" t="s">
        <v>404</v>
      </c>
      <c r="D470" t="s">
        <v>1356</v>
      </c>
      <c r="E470" t="s">
        <v>1867</v>
      </c>
      <c r="F470" t="s">
        <v>1868</v>
      </c>
      <c r="G470" t="s">
        <v>5</v>
      </c>
      <c r="H470" t="s">
        <v>623</v>
      </c>
      <c r="I470" t="b" cm="1">
        <f t="array" ref="I470">SUMPRODUCT(--(D470=Assumptions!$A$4:$A$12))&gt;0</f>
        <v>0</v>
      </c>
    </row>
    <row r="471" spans="1:9" x14ac:dyDescent="0.2">
      <c r="A471" t="s">
        <v>404</v>
      </c>
      <c r="B471" t="s">
        <v>1866</v>
      </c>
      <c r="C471" t="s">
        <v>404</v>
      </c>
      <c r="D471" t="s">
        <v>1356</v>
      </c>
      <c r="E471" t="s">
        <v>1800</v>
      </c>
      <c r="F471" t="s">
        <v>1801</v>
      </c>
      <c r="G471" t="s">
        <v>5</v>
      </c>
      <c r="H471" t="s">
        <v>647</v>
      </c>
      <c r="I471" t="b" cm="1">
        <f t="array" ref="I471">SUMPRODUCT(--(D471=Assumptions!$A$4:$A$12))&gt;0</f>
        <v>0</v>
      </c>
    </row>
    <row r="472" spans="1:9" x14ac:dyDescent="0.2">
      <c r="A472" t="s">
        <v>404</v>
      </c>
      <c r="B472" t="s">
        <v>1840</v>
      </c>
      <c r="C472" t="s">
        <v>404</v>
      </c>
      <c r="D472" t="s">
        <v>1356</v>
      </c>
      <c r="E472" t="s">
        <v>1800</v>
      </c>
      <c r="F472" t="s">
        <v>1801</v>
      </c>
      <c r="G472" t="s">
        <v>5</v>
      </c>
      <c r="H472" t="s">
        <v>623</v>
      </c>
      <c r="I472" t="b" cm="1">
        <f t="array" ref="I472">SUMPRODUCT(--(D472=Assumptions!$A$4:$A$12))&gt;0</f>
        <v>0</v>
      </c>
    </row>
    <row r="473" spans="1:9" x14ac:dyDescent="0.2">
      <c r="A473" t="s">
        <v>404</v>
      </c>
      <c r="B473" t="s">
        <v>1869</v>
      </c>
      <c r="C473" t="s">
        <v>404</v>
      </c>
      <c r="D473" t="s">
        <v>1356</v>
      </c>
      <c r="E473" t="s">
        <v>1870</v>
      </c>
      <c r="F473" t="s">
        <v>1871</v>
      </c>
      <c r="G473" t="s">
        <v>5</v>
      </c>
      <c r="H473" t="s">
        <v>623</v>
      </c>
      <c r="I473" t="b" cm="1">
        <f t="array" ref="I473">SUMPRODUCT(--(D473=Assumptions!$A$4:$A$12))&gt;0</f>
        <v>0</v>
      </c>
    </row>
    <row r="474" spans="1:9" x14ac:dyDescent="0.2">
      <c r="A474" t="s">
        <v>404</v>
      </c>
      <c r="B474" t="s">
        <v>1876</v>
      </c>
      <c r="C474" t="s">
        <v>404</v>
      </c>
      <c r="D474" t="s">
        <v>1356</v>
      </c>
      <c r="E474" t="s">
        <v>406</v>
      </c>
      <c r="F474" t="s">
        <v>407</v>
      </c>
      <c r="G474" t="s">
        <v>5</v>
      </c>
      <c r="H474" t="s">
        <v>623</v>
      </c>
      <c r="I474" t="b" cm="1">
        <f t="array" ref="I474">SUMPRODUCT(--(D474=Assumptions!$A$4:$A$12))&gt;0</f>
        <v>0</v>
      </c>
    </row>
    <row r="475" spans="1:9" x14ac:dyDescent="0.2">
      <c r="A475" t="s">
        <v>404</v>
      </c>
      <c r="B475" t="s">
        <v>2569</v>
      </c>
      <c r="C475" t="s">
        <v>2180</v>
      </c>
      <c r="D475" t="s">
        <v>1193</v>
      </c>
      <c r="E475" t="s">
        <v>36</v>
      </c>
      <c r="F475" t="s">
        <v>37</v>
      </c>
      <c r="G475" t="s">
        <v>5</v>
      </c>
      <c r="H475" t="s">
        <v>623</v>
      </c>
      <c r="I475" t="b" cm="1">
        <f t="array" ref="I475">SUMPRODUCT(--(D475=Assumptions!$A$4:$A$12))&gt;0</f>
        <v>1</v>
      </c>
    </row>
    <row r="476" spans="1:9" x14ac:dyDescent="0.2">
      <c r="A476" t="s">
        <v>404</v>
      </c>
      <c r="B476" t="s">
        <v>2575</v>
      </c>
      <c r="C476" t="s">
        <v>2180</v>
      </c>
      <c r="D476" t="s">
        <v>1193</v>
      </c>
      <c r="E476" t="s">
        <v>2576</v>
      </c>
      <c r="F476" t="s">
        <v>2577</v>
      </c>
      <c r="G476" t="s">
        <v>5</v>
      </c>
      <c r="H476" t="s">
        <v>623</v>
      </c>
      <c r="I476" t="b" cm="1">
        <f t="array" ref="I476">SUMPRODUCT(--(D476=Assumptions!$A$4:$A$12))&gt;0</f>
        <v>1</v>
      </c>
    </row>
    <row r="477" spans="1:9" x14ac:dyDescent="0.2">
      <c r="A477" t="s">
        <v>404</v>
      </c>
      <c r="B477" t="s">
        <v>2567</v>
      </c>
      <c r="C477" t="s">
        <v>2180</v>
      </c>
      <c r="D477" t="s">
        <v>1193</v>
      </c>
      <c r="E477" t="s">
        <v>1731</v>
      </c>
      <c r="F477" t="s">
        <v>1732</v>
      </c>
      <c r="G477" t="s">
        <v>5</v>
      </c>
      <c r="H477" t="s">
        <v>623</v>
      </c>
      <c r="I477" t="b" cm="1">
        <f t="array" ref="I477">SUMPRODUCT(--(D477=Assumptions!$A$4:$A$12))&gt;0</f>
        <v>1</v>
      </c>
    </row>
    <row r="478" spans="1:9" x14ac:dyDescent="0.2">
      <c r="A478" t="s">
        <v>404</v>
      </c>
      <c r="B478" t="s">
        <v>2578</v>
      </c>
      <c r="C478" t="s">
        <v>2180</v>
      </c>
      <c r="D478" t="s">
        <v>1193</v>
      </c>
      <c r="E478" t="s">
        <v>77</v>
      </c>
      <c r="F478" t="s">
        <v>78</v>
      </c>
      <c r="G478" t="s">
        <v>15</v>
      </c>
      <c r="H478" t="s">
        <v>623</v>
      </c>
      <c r="I478" t="b" cm="1">
        <f t="array" ref="I478">SUMPRODUCT(--(D478=Assumptions!$A$4:$A$12))&gt;0</f>
        <v>1</v>
      </c>
    </row>
    <row r="479" spans="1:9" x14ac:dyDescent="0.2">
      <c r="A479" t="s">
        <v>404</v>
      </c>
      <c r="B479" t="s">
        <v>2579</v>
      </c>
      <c r="C479" t="s">
        <v>2180</v>
      </c>
      <c r="D479" t="s">
        <v>1193</v>
      </c>
      <c r="E479" t="s">
        <v>1334</v>
      </c>
      <c r="F479" t="s">
        <v>1335</v>
      </c>
      <c r="G479" t="s">
        <v>15</v>
      </c>
      <c r="H479" t="s">
        <v>623</v>
      </c>
      <c r="I479" t="b" cm="1">
        <f t="array" ref="I479">SUMPRODUCT(--(D479=Assumptions!$A$4:$A$12))&gt;0</f>
        <v>1</v>
      </c>
    </row>
    <row r="480" spans="1:9" x14ac:dyDescent="0.2">
      <c r="A480" t="s">
        <v>404</v>
      </c>
      <c r="B480" t="s">
        <v>2580</v>
      </c>
      <c r="C480" t="s">
        <v>2180</v>
      </c>
      <c r="D480" t="s">
        <v>1193</v>
      </c>
      <c r="E480" t="s">
        <v>2581</v>
      </c>
      <c r="F480" t="s">
        <v>2582</v>
      </c>
      <c r="G480" t="s">
        <v>15</v>
      </c>
      <c r="H480" t="s">
        <v>623</v>
      </c>
      <c r="I480" t="b" cm="1">
        <f t="array" ref="I480">SUMPRODUCT(--(D480=Assumptions!$A$4:$A$12))&gt;0</f>
        <v>1</v>
      </c>
    </row>
    <row r="481" spans="1:9" x14ac:dyDescent="0.2">
      <c r="A481" t="s">
        <v>404</v>
      </c>
      <c r="B481" t="s">
        <v>2583</v>
      </c>
      <c r="C481" t="s">
        <v>2180</v>
      </c>
      <c r="D481" t="s">
        <v>1193</v>
      </c>
      <c r="E481" t="s">
        <v>1334</v>
      </c>
      <c r="F481" t="s">
        <v>1335</v>
      </c>
      <c r="G481" t="s">
        <v>15</v>
      </c>
      <c r="H481" t="s">
        <v>623</v>
      </c>
      <c r="I481" t="b" cm="1">
        <f t="array" ref="I481">SUMPRODUCT(--(D481=Assumptions!$A$4:$A$12))&gt;0</f>
        <v>1</v>
      </c>
    </row>
    <row r="482" spans="1:9" x14ac:dyDescent="0.2">
      <c r="A482" t="s">
        <v>404</v>
      </c>
      <c r="B482" t="s">
        <v>2584</v>
      </c>
      <c r="C482" t="s">
        <v>2180</v>
      </c>
      <c r="D482" t="s">
        <v>1193</v>
      </c>
      <c r="E482" t="s">
        <v>708</v>
      </c>
      <c r="F482" t="s">
        <v>148</v>
      </c>
      <c r="G482" t="s">
        <v>15</v>
      </c>
      <c r="H482" t="s">
        <v>623</v>
      </c>
      <c r="I482" t="b" cm="1">
        <f t="array" ref="I482">SUMPRODUCT(--(D482=Assumptions!$A$4:$A$12))&gt;0</f>
        <v>1</v>
      </c>
    </row>
    <row r="483" spans="1:9" x14ac:dyDescent="0.2">
      <c r="A483" t="s">
        <v>404</v>
      </c>
      <c r="B483" t="s">
        <v>2585</v>
      </c>
      <c r="C483" t="s">
        <v>404</v>
      </c>
      <c r="D483" t="s">
        <v>1356</v>
      </c>
      <c r="E483" t="s">
        <v>2586</v>
      </c>
      <c r="F483" t="s">
        <v>2587</v>
      </c>
      <c r="G483" t="s">
        <v>15</v>
      </c>
      <c r="H483" t="s">
        <v>623</v>
      </c>
      <c r="I483" t="b" cm="1">
        <f t="array" ref="I483">SUMPRODUCT(--(D483=Assumptions!$A$4:$A$12))&gt;0</f>
        <v>0</v>
      </c>
    </row>
    <row r="484" spans="1:9" x14ac:dyDescent="0.2">
      <c r="A484" t="s">
        <v>404</v>
      </c>
      <c r="B484" t="s">
        <v>2588</v>
      </c>
      <c r="C484" t="s">
        <v>2180</v>
      </c>
      <c r="D484" t="s">
        <v>1193</v>
      </c>
      <c r="E484" t="s">
        <v>71</v>
      </c>
      <c r="F484" t="s">
        <v>72</v>
      </c>
      <c r="G484" t="s">
        <v>5</v>
      </c>
      <c r="H484" t="s">
        <v>623</v>
      </c>
      <c r="I484" t="b" cm="1">
        <f t="array" ref="I484">SUMPRODUCT(--(D484=Assumptions!$A$4:$A$12))&gt;0</f>
        <v>1</v>
      </c>
    </row>
    <row r="485" spans="1:9" x14ac:dyDescent="0.2">
      <c r="A485" t="s">
        <v>404</v>
      </c>
      <c r="B485" t="s">
        <v>1872</v>
      </c>
      <c r="C485" t="s">
        <v>3420</v>
      </c>
      <c r="D485" t="s">
        <v>1356</v>
      </c>
      <c r="E485" t="s">
        <v>1448</v>
      </c>
      <c r="F485" t="s">
        <v>1449</v>
      </c>
      <c r="G485" t="s">
        <v>5</v>
      </c>
      <c r="H485" t="s">
        <v>623</v>
      </c>
      <c r="I485" t="b" cm="1">
        <f t="array" ref="I485">SUMPRODUCT(--(D485=Assumptions!$A$4:$A$12))&gt;0</f>
        <v>0</v>
      </c>
    </row>
    <row r="486" spans="1:9" x14ac:dyDescent="0.2">
      <c r="A486" t="s">
        <v>404</v>
      </c>
      <c r="B486" t="s">
        <v>1872</v>
      </c>
      <c r="C486" t="s">
        <v>3420</v>
      </c>
      <c r="D486" t="s">
        <v>1356</v>
      </c>
      <c r="E486" t="s">
        <v>13</v>
      </c>
      <c r="F486" t="s">
        <v>14</v>
      </c>
      <c r="G486" t="s">
        <v>5</v>
      </c>
      <c r="H486" t="s">
        <v>647</v>
      </c>
      <c r="I486" t="b" cm="1">
        <f t="array" ref="I486">SUMPRODUCT(--(D486=Assumptions!$A$4:$A$12))&gt;0</f>
        <v>0</v>
      </c>
    </row>
    <row r="487" spans="1:9" x14ac:dyDescent="0.2">
      <c r="A487" t="s">
        <v>404</v>
      </c>
      <c r="B487" t="s">
        <v>1847</v>
      </c>
      <c r="C487" t="s">
        <v>2143</v>
      </c>
      <c r="D487" t="s">
        <v>1356</v>
      </c>
      <c r="E487" t="s">
        <v>1848</v>
      </c>
      <c r="F487" t="s">
        <v>1849</v>
      </c>
      <c r="G487" t="s">
        <v>15</v>
      </c>
      <c r="H487" t="s">
        <v>623</v>
      </c>
      <c r="I487" t="b" cm="1">
        <f t="array" ref="I487">SUMPRODUCT(--(D487=Assumptions!$A$4:$A$12))&gt;0</f>
        <v>0</v>
      </c>
    </row>
    <row r="488" spans="1:9" x14ac:dyDescent="0.2">
      <c r="A488" t="s">
        <v>404</v>
      </c>
      <c r="B488" t="s">
        <v>2589</v>
      </c>
      <c r="C488" t="s">
        <v>404</v>
      </c>
      <c r="D488" t="s">
        <v>1261</v>
      </c>
      <c r="E488" t="s">
        <v>46</v>
      </c>
      <c r="F488" t="s">
        <v>47</v>
      </c>
      <c r="G488" t="s">
        <v>15</v>
      </c>
      <c r="H488" t="s">
        <v>647</v>
      </c>
      <c r="I488" t="b" cm="1">
        <f t="array" ref="I488">SUMPRODUCT(--(D488=Assumptions!$A$4:$A$12))&gt;0</f>
        <v>0</v>
      </c>
    </row>
    <row r="489" spans="1:9" x14ac:dyDescent="0.2">
      <c r="A489" t="s">
        <v>404</v>
      </c>
      <c r="B489" t="s">
        <v>2589</v>
      </c>
      <c r="C489" t="s">
        <v>404</v>
      </c>
      <c r="D489" t="s">
        <v>1261</v>
      </c>
      <c r="E489" t="s">
        <v>2590</v>
      </c>
      <c r="F489" t="s">
        <v>2591</v>
      </c>
      <c r="G489" t="s">
        <v>15</v>
      </c>
      <c r="H489" t="s">
        <v>623</v>
      </c>
      <c r="I489" t="b" cm="1">
        <f t="array" ref="I489">SUMPRODUCT(--(D489=Assumptions!$A$4:$A$12))&gt;0</f>
        <v>0</v>
      </c>
    </row>
    <row r="490" spans="1:9" x14ac:dyDescent="0.2">
      <c r="A490" t="s">
        <v>404</v>
      </c>
      <c r="B490" t="s">
        <v>2592</v>
      </c>
      <c r="C490" t="s">
        <v>2557</v>
      </c>
      <c r="D490" t="s">
        <v>1356</v>
      </c>
      <c r="E490" t="s">
        <v>399</v>
      </c>
      <c r="F490" t="s">
        <v>400</v>
      </c>
      <c r="G490" t="s">
        <v>5</v>
      </c>
      <c r="H490" t="s">
        <v>623</v>
      </c>
      <c r="I490" t="b" cm="1">
        <f t="array" ref="I490">SUMPRODUCT(--(D490=Assumptions!$A$4:$A$12))&gt;0</f>
        <v>0</v>
      </c>
    </row>
    <row r="491" spans="1:9" x14ac:dyDescent="0.2">
      <c r="A491" t="s">
        <v>404</v>
      </c>
      <c r="B491" t="s">
        <v>470</v>
      </c>
      <c r="C491" t="s">
        <v>2180</v>
      </c>
      <c r="D491" t="s">
        <v>1193</v>
      </c>
      <c r="E491" t="s">
        <v>471</v>
      </c>
      <c r="F491" t="s">
        <v>472</v>
      </c>
      <c r="G491" t="s">
        <v>5</v>
      </c>
      <c r="H491" t="s">
        <v>623</v>
      </c>
      <c r="I491" t="b" cm="1">
        <f t="array" ref="I491">SUMPRODUCT(--(D491=Assumptions!$A$4:$A$12))&gt;0</f>
        <v>1</v>
      </c>
    </row>
    <row r="492" spans="1:9" x14ac:dyDescent="0.2">
      <c r="A492" t="s">
        <v>404</v>
      </c>
      <c r="B492" t="s">
        <v>2593</v>
      </c>
      <c r="C492" t="s">
        <v>2180</v>
      </c>
      <c r="D492" t="s">
        <v>1193</v>
      </c>
      <c r="E492" t="s">
        <v>201</v>
      </c>
      <c r="F492" t="s">
        <v>202</v>
      </c>
      <c r="G492" t="s">
        <v>5</v>
      </c>
      <c r="H492" t="s">
        <v>623</v>
      </c>
      <c r="I492" t="b" cm="1">
        <f t="array" ref="I492">SUMPRODUCT(--(D492=Assumptions!$A$4:$A$12))&gt;0</f>
        <v>1</v>
      </c>
    </row>
    <row r="493" spans="1:9" x14ac:dyDescent="0.2">
      <c r="A493" t="s">
        <v>404</v>
      </c>
      <c r="B493" t="s">
        <v>2594</v>
      </c>
      <c r="C493" t="s">
        <v>2180</v>
      </c>
      <c r="D493" t="s">
        <v>1193</v>
      </c>
      <c r="E493" t="s">
        <v>2595</v>
      </c>
      <c r="F493" t="s">
        <v>2596</v>
      </c>
      <c r="G493" t="s">
        <v>5</v>
      </c>
      <c r="H493" t="s">
        <v>623</v>
      </c>
      <c r="I493" t="b" cm="1">
        <f t="array" ref="I493">SUMPRODUCT(--(D493=Assumptions!$A$4:$A$12))&gt;0</f>
        <v>1</v>
      </c>
    </row>
    <row r="494" spans="1:9" x14ac:dyDescent="0.2">
      <c r="A494" t="s">
        <v>404</v>
      </c>
      <c r="B494" t="s">
        <v>2597</v>
      </c>
      <c r="C494" t="s">
        <v>2180</v>
      </c>
      <c r="D494" t="s">
        <v>1193</v>
      </c>
      <c r="E494" t="s">
        <v>10</v>
      </c>
      <c r="F494" t="s">
        <v>11</v>
      </c>
      <c r="G494" t="s">
        <v>5</v>
      </c>
      <c r="H494" t="s">
        <v>623</v>
      </c>
      <c r="I494" t="b" cm="1">
        <f t="array" ref="I494">SUMPRODUCT(--(D494=Assumptions!$A$4:$A$12))&gt;0</f>
        <v>1</v>
      </c>
    </row>
    <row r="495" spans="1:9" x14ac:dyDescent="0.2">
      <c r="A495" t="s">
        <v>404</v>
      </c>
      <c r="B495" t="s">
        <v>288</v>
      </c>
      <c r="C495" t="s">
        <v>2141</v>
      </c>
      <c r="D495" t="s">
        <v>627</v>
      </c>
      <c r="E495" t="s">
        <v>844</v>
      </c>
      <c r="F495" t="s">
        <v>845</v>
      </c>
      <c r="G495" t="s">
        <v>5</v>
      </c>
      <c r="H495" t="s">
        <v>623</v>
      </c>
      <c r="I495" t="b" cm="1">
        <f t="array" ref="I495">SUMPRODUCT(--(D495=Assumptions!$A$4:$A$12))&gt;0</f>
        <v>1</v>
      </c>
    </row>
    <row r="496" spans="1:9" x14ac:dyDescent="0.2">
      <c r="A496" t="s">
        <v>404</v>
      </c>
      <c r="B496" t="s">
        <v>2598</v>
      </c>
      <c r="C496" t="s">
        <v>404</v>
      </c>
      <c r="D496" t="s">
        <v>1261</v>
      </c>
      <c r="E496" t="s">
        <v>2599</v>
      </c>
      <c r="F496" t="s">
        <v>2600</v>
      </c>
      <c r="G496" t="s">
        <v>15</v>
      </c>
      <c r="H496" t="s">
        <v>623</v>
      </c>
      <c r="I496" t="b" cm="1">
        <f t="array" ref="I496">SUMPRODUCT(--(D496=Assumptions!$A$4:$A$12))&gt;0</f>
        <v>0</v>
      </c>
    </row>
    <row r="497" spans="1:9" x14ac:dyDescent="0.2">
      <c r="A497" t="s">
        <v>404</v>
      </c>
      <c r="B497" t="s">
        <v>2601</v>
      </c>
      <c r="C497" t="s">
        <v>363</v>
      </c>
      <c r="D497" t="s">
        <v>1356</v>
      </c>
      <c r="E497" t="s">
        <v>2602</v>
      </c>
      <c r="F497" t="s">
        <v>2603</v>
      </c>
      <c r="G497" t="s">
        <v>15</v>
      </c>
      <c r="H497" t="s">
        <v>623</v>
      </c>
      <c r="I497" t="b" cm="1">
        <f t="array" ref="I497">SUMPRODUCT(--(D497=Assumptions!$A$4:$A$12))&gt;0</f>
        <v>0</v>
      </c>
    </row>
    <row r="498" spans="1:9" x14ac:dyDescent="0.2">
      <c r="A498" t="s">
        <v>404</v>
      </c>
      <c r="B498" t="s">
        <v>2604</v>
      </c>
      <c r="C498" t="s">
        <v>404</v>
      </c>
      <c r="D498" t="s">
        <v>1261</v>
      </c>
      <c r="E498" t="s">
        <v>2605</v>
      </c>
      <c r="F498" t="s">
        <v>2606</v>
      </c>
      <c r="G498" t="s">
        <v>15</v>
      </c>
      <c r="H498" t="s">
        <v>623</v>
      </c>
      <c r="I498" t="b" cm="1">
        <f t="array" ref="I498">SUMPRODUCT(--(D498=Assumptions!$A$4:$A$12))&gt;0</f>
        <v>0</v>
      </c>
    </row>
    <row r="499" spans="1:9" x14ac:dyDescent="0.2">
      <c r="A499" t="s">
        <v>404</v>
      </c>
      <c r="B499" t="s">
        <v>1860</v>
      </c>
      <c r="C499" t="s">
        <v>2142</v>
      </c>
      <c r="D499" t="s">
        <v>1356</v>
      </c>
      <c r="E499" t="s">
        <v>1861</v>
      </c>
      <c r="F499" t="s">
        <v>1862</v>
      </c>
      <c r="G499" t="s">
        <v>5</v>
      </c>
      <c r="H499" t="s">
        <v>623</v>
      </c>
      <c r="I499" t="b" cm="1">
        <f t="array" ref="I499">SUMPRODUCT(--(D499=Assumptions!$A$4:$A$12))&gt;0</f>
        <v>0</v>
      </c>
    </row>
    <row r="500" spans="1:9" x14ac:dyDescent="0.2">
      <c r="A500" t="s">
        <v>404</v>
      </c>
      <c r="B500" t="s">
        <v>2601</v>
      </c>
      <c r="C500" t="s">
        <v>363</v>
      </c>
      <c r="D500" t="s">
        <v>1356</v>
      </c>
      <c r="E500" t="s">
        <v>2602</v>
      </c>
      <c r="F500" t="s">
        <v>2603</v>
      </c>
      <c r="G500" t="s">
        <v>15</v>
      </c>
      <c r="H500" t="s">
        <v>623</v>
      </c>
      <c r="I500" t="b" cm="1">
        <f t="array" ref="I500">SUMPRODUCT(--(D500=Assumptions!$A$4:$A$12))&gt;0</f>
        <v>0</v>
      </c>
    </row>
    <row r="501" spans="1:9" x14ac:dyDescent="0.2">
      <c r="A501" t="s">
        <v>404</v>
      </c>
      <c r="B501" t="s">
        <v>1878</v>
      </c>
      <c r="C501" t="s">
        <v>2607</v>
      </c>
      <c r="D501" t="s">
        <v>1356</v>
      </c>
      <c r="E501" t="s">
        <v>1879</v>
      </c>
      <c r="F501" t="s">
        <v>1880</v>
      </c>
      <c r="G501" t="s">
        <v>5</v>
      </c>
      <c r="H501" t="s">
        <v>623</v>
      </c>
      <c r="I501" t="b" cm="1">
        <f t="array" ref="I501">SUMPRODUCT(--(D501=Assumptions!$A$4:$A$12))&gt;0</f>
        <v>0</v>
      </c>
    </row>
    <row r="502" spans="1:9" x14ac:dyDescent="0.2">
      <c r="A502" t="s">
        <v>404</v>
      </c>
      <c r="B502" t="s">
        <v>846</v>
      </c>
      <c r="C502" t="s">
        <v>2535</v>
      </c>
      <c r="D502" t="s">
        <v>627</v>
      </c>
      <c r="E502" t="s">
        <v>64</v>
      </c>
      <c r="F502" t="s">
        <v>65</v>
      </c>
      <c r="G502" t="s">
        <v>5</v>
      </c>
      <c r="H502" t="s">
        <v>623</v>
      </c>
      <c r="I502" t="b" cm="1">
        <f t="array" ref="I502">SUMPRODUCT(--(D502=Assumptions!$A$4:$A$12))&gt;0</f>
        <v>1</v>
      </c>
    </row>
    <row r="503" spans="1:9" x14ac:dyDescent="0.2">
      <c r="A503" t="s">
        <v>404</v>
      </c>
      <c r="B503" t="s">
        <v>846</v>
      </c>
      <c r="C503" t="s">
        <v>2535</v>
      </c>
      <c r="D503" t="s">
        <v>627</v>
      </c>
      <c r="E503" t="s">
        <v>847</v>
      </c>
      <c r="F503" t="s">
        <v>848</v>
      </c>
      <c r="G503" t="s">
        <v>5</v>
      </c>
      <c r="H503" t="s">
        <v>647</v>
      </c>
      <c r="I503" t="b" cm="1">
        <f t="array" ref="I503">SUMPRODUCT(--(D503=Assumptions!$A$4:$A$12))&gt;0</f>
        <v>1</v>
      </c>
    </row>
    <row r="504" spans="1:9" x14ac:dyDescent="0.2">
      <c r="A504" t="s">
        <v>404</v>
      </c>
      <c r="B504" t="s">
        <v>2608</v>
      </c>
      <c r="C504" t="s">
        <v>2314</v>
      </c>
      <c r="D504" t="s">
        <v>1356</v>
      </c>
      <c r="E504" t="s">
        <v>2609</v>
      </c>
      <c r="F504" t="s">
        <v>2610</v>
      </c>
      <c r="G504" t="s">
        <v>5</v>
      </c>
      <c r="H504" t="s">
        <v>623</v>
      </c>
      <c r="I504" t="b" cm="1">
        <f t="array" ref="I504">SUMPRODUCT(--(D504=Assumptions!$A$4:$A$12))&gt;0</f>
        <v>0</v>
      </c>
    </row>
    <row r="505" spans="1:9" x14ac:dyDescent="0.2">
      <c r="A505" t="s">
        <v>404</v>
      </c>
      <c r="B505" t="s">
        <v>849</v>
      </c>
      <c r="C505" t="s">
        <v>2611</v>
      </c>
      <c r="D505" t="s">
        <v>627</v>
      </c>
      <c r="E505" t="s">
        <v>850</v>
      </c>
      <c r="F505" t="s">
        <v>851</v>
      </c>
      <c r="G505" t="s">
        <v>5</v>
      </c>
      <c r="H505" t="s">
        <v>623</v>
      </c>
      <c r="I505" t="b" cm="1">
        <f t="array" ref="I505">SUMPRODUCT(--(D505=Assumptions!$A$4:$A$12))&gt;0</f>
        <v>1</v>
      </c>
    </row>
    <row r="506" spans="1:9" x14ac:dyDescent="0.2">
      <c r="A506" t="s">
        <v>404</v>
      </c>
      <c r="B506" t="s">
        <v>1872</v>
      </c>
      <c r="C506" t="s">
        <v>404</v>
      </c>
      <c r="D506" t="s">
        <v>1356</v>
      </c>
      <c r="E506" t="s">
        <v>1448</v>
      </c>
      <c r="F506" t="s">
        <v>1449</v>
      </c>
      <c r="G506" t="s">
        <v>5</v>
      </c>
      <c r="H506" t="s">
        <v>623</v>
      </c>
      <c r="I506" t="b" cm="1">
        <f t="array" ref="I506">SUMPRODUCT(--(D506=Assumptions!$A$4:$A$12))&gt;0</f>
        <v>0</v>
      </c>
    </row>
    <row r="507" spans="1:9" x14ac:dyDescent="0.2">
      <c r="A507" t="s">
        <v>404</v>
      </c>
      <c r="B507" t="s">
        <v>1872</v>
      </c>
      <c r="C507" t="s">
        <v>404</v>
      </c>
      <c r="D507" t="s">
        <v>1356</v>
      </c>
      <c r="E507" t="s">
        <v>13</v>
      </c>
      <c r="F507" t="s">
        <v>14</v>
      </c>
      <c r="G507" t="s">
        <v>5</v>
      </c>
      <c r="H507" t="s">
        <v>647</v>
      </c>
      <c r="I507" t="b" cm="1">
        <f t="array" ref="I507">SUMPRODUCT(--(D507=Assumptions!$A$4:$A$12))&gt;0</f>
        <v>0</v>
      </c>
    </row>
    <row r="508" spans="1:9" x14ac:dyDescent="0.2">
      <c r="A508" t="s">
        <v>404</v>
      </c>
      <c r="B508" t="s">
        <v>1869</v>
      </c>
      <c r="C508" t="s">
        <v>404</v>
      </c>
      <c r="D508" t="s">
        <v>1356</v>
      </c>
      <c r="E508" t="s">
        <v>1870</v>
      </c>
      <c r="F508" t="s">
        <v>1871</v>
      </c>
      <c r="G508" t="s">
        <v>5</v>
      </c>
      <c r="H508" t="s">
        <v>623</v>
      </c>
      <c r="I508" t="b" cm="1">
        <f t="array" ref="I508">SUMPRODUCT(--(D508=Assumptions!$A$4:$A$12))&gt;0</f>
        <v>0</v>
      </c>
    </row>
    <row r="509" spans="1:9" x14ac:dyDescent="0.2">
      <c r="A509" t="s">
        <v>404</v>
      </c>
      <c r="B509" t="s">
        <v>2612</v>
      </c>
      <c r="C509" t="s">
        <v>2180</v>
      </c>
      <c r="D509" t="s">
        <v>1193</v>
      </c>
      <c r="E509" t="s">
        <v>1334</v>
      </c>
      <c r="F509" t="s">
        <v>1335</v>
      </c>
      <c r="G509" t="s">
        <v>5</v>
      </c>
      <c r="H509" t="s">
        <v>623</v>
      </c>
      <c r="I509" t="b" cm="1">
        <f t="array" ref="I509">SUMPRODUCT(--(D509=Assumptions!$A$4:$A$12))&gt;0</f>
        <v>1</v>
      </c>
    </row>
    <row r="510" spans="1:9" x14ac:dyDescent="0.2">
      <c r="A510" t="s">
        <v>404</v>
      </c>
      <c r="B510" t="s">
        <v>1866</v>
      </c>
      <c r="C510" t="s">
        <v>404</v>
      </c>
      <c r="D510" t="s">
        <v>1356</v>
      </c>
      <c r="E510" t="s">
        <v>1800</v>
      </c>
      <c r="F510" t="s">
        <v>1801</v>
      </c>
      <c r="G510" t="s">
        <v>5</v>
      </c>
      <c r="H510" t="s">
        <v>647</v>
      </c>
      <c r="I510" t="b" cm="1">
        <f t="array" ref="I510">SUMPRODUCT(--(D510=Assumptions!$A$4:$A$12))&gt;0</f>
        <v>0</v>
      </c>
    </row>
    <row r="511" spans="1:9" x14ac:dyDescent="0.2">
      <c r="A511" t="s">
        <v>404</v>
      </c>
      <c r="B511" t="s">
        <v>1866</v>
      </c>
      <c r="C511" t="s">
        <v>404</v>
      </c>
      <c r="D511" t="s">
        <v>1356</v>
      </c>
      <c r="E511" t="s">
        <v>1867</v>
      </c>
      <c r="F511" t="s">
        <v>1868</v>
      </c>
      <c r="G511" t="s">
        <v>5</v>
      </c>
      <c r="H511" t="s">
        <v>623</v>
      </c>
      <c r="I511" t="b" cm="1">
        <f t="array" ref="I511">SUMPRODUCT(--(D511=Assumptions!$A$4:$A$12))&gt;0</f>
        <v>0</v>
      </c>
    </row>
    <row r="512" spans="1:9" x14ac:dyDescent="0.2">
      <c r="A512" t="s">
        <v>404</v>
      </c>
      <c r="B512" t="s">
        <v>852</v>
      </c>
      <c r="C512" t="s">
        <v>2180</v>
      </c>
      <c r="D512" t="s">
        <v>1193</v>
      </c>
      <c r="E512" t="s">
        <v>46</v>
      </c>
      <c r="F512" t="s">
        <v>47</v>
      </c>
      <c r="G512" t="s">
        <v>5</v>
      </c>
      <c r="H512" t="s">
        <v>623</v>
      </c>
      <c r="I512" t="b" cm="1">
        <f t="array" ref="I512">SUMPRODUCT(--(D512=Assumptions!$A$4:$A$12))&gt;0</f>
        <v>1</v>
      </c>
    </row>
    <row r="513" spans="1:9" x14ac:dyDescent="0.2">
      <c r="A513" t="s">
        <v>404</v>
      </c>
      <c r="B513" t="s">
        <v>853</v>
      </c>
      <c r="C513" t="s">
        <v>2459</v>
      </c>
      <c r="D513" t="s">
        <v>627</v>
      </c>
      <c r="E513" t="s">
        <v>854</v>
      </c>
      <c r="F513" t="s">
        <v>855</v>
      </c>
      <c r="G513" t="s">
        <v>5</v>
      </c>
      <c r="H513" t="s">
        <v>623</v>
      </c>
      <c r="I513" t="b" cm="1">
        <f t="array" ref="I513">SUMPRODUCT(--(D513=Assumptions!$A$4:$A$12))&gt;0</f>
        <v>1</v>
      </c>
    </row>
    <row r="514" spans="1:9" x14ac:dyDescent="0.2">
      <c r="A514" t="s">
        <v>404</v>
      </c>
      <c r="B514" t="s">
        <v>2575</v>
      </c>
      <c r="C514" t="s">
        <v>2180</v>
      </c>
      <c r="D514" t="s">
        <v>1193</v>
      </c>
      <c r="E514" t="s">
        <v>2576</v>
      </c>
      <c r="F514" t="s">
        <v>2577</v>
      </c>
      <c r="G514" t="s">
        <v>5</v>
      </c>
      <c r="H514" t="s">
        <v>623</v>
      </c>
      <c r="I514" t="b" cm="1">
        <f t="array" ref="I514">SUMPRODUCT(--(D514=Assumptions!$A$4:$A$12))&gt;0</f>
        <v>1</v>
      </c>
    </row>
    <row r="515" spans="1:9" x14ac:dyDescent="0.2">
      <c r="A515" t="s">
        <v>404</v>
      </c>
      <c r="B515" t="s">
        <v>1877</v>
      </c>
      <c r="C515" t="s">
        <v>518</v>
      </c>
      <c r="D515" t="s">
        <v>2613</v>
      </c>
      <c r="E515" t="s">
        <v>734</v>
      </c>
      <c r="F515" t="s">
        <v>415</v>
      </c>
      <c r="G515" t="s">
        <v>15</v>
      </c>
      <c r="H515" t="s">
        <v>623</v>
      </c>
      <c r="I515" t="b" cm="1">
        <f t="array" ref="I515">SUMPRODUCT(--(D515=Assumptions!$A$4:$A$12))&gt;0</f>
        <v>0</v>
      </c>
    </row>
    <row r="516" spans="1:9" x14ac:dyDescent="0.2">
      <c r="A516" t="s">
        <v>404</v>
      </c>
      <c r="B516" t="s">
        <v>2568</v>
      </c>
      <c r="C516" t="s">
        <v>2614</v>
      </c>
      <c r="D516" t="s">
        <v>2613</v>
      </c>
      <c r="E516" t="s">
        <v>10</v>
      </c>
      <c r="F516" t="s">
        <v>11</v>
      </c>
      <c r="G516" t="s">
        <v>15</v>
      </c>
      <c r="H516" t="s">
        <v>623</v>
      </c>
      <c r="I516" t="b" cm="1">
        <f t="array" ref="I516">SUMPRODUCT(--(D516=Assumptions!$A$4:$A$12))&gt;0</f>
        <v>0</v>
      </c>
    </row>
    <row r="517" spans="1:9" x14ac:dyDescent="0.2">
      <c r="A517" t="s">
        <v>2375</v>
      </c>
      <c r="B517" t="s">
        <v>2615</v>
      </c>
      <c r="C517" t="s">
        <v>404</v>
      </c>
      <c r="D517" t="s">
        <v>2175</v>
      </c>
      <c r="E517" t="s">
        <v>147</v>
      </c>
      <c r="F517" t="s">
        <v>148</v>
      </c>
      <c r="G517" t="s">
        <v>622</v>
      </c>
      <c r="H517" t="s">
        <v>623</v>
      </c>
      <c r="I517" t="b" cm="1">
        <f t="array" ref="I517">SUMPRODUCT(--(D517=Assumptions!$A$4:$A$12))&gt;0</f>
        <v>0</v>
      </c>
    </row>
    <row r="518" spans="1:9" x14ac:dyDescent="0.2">
      <c r="A518" t="s">
        <v>2375</v>
      </c>
      <c r="B518" t="s">
        <v>2615</v>
      </c>
      <c r="C518" t="s">
        <v>404</v>
      </c>
      <c r="D518" t="s">
        <v>2201</v>
      </c>
      <c r="E518" t="s">
        <v>708</v>
      </c>
      <c r="F518" t="s">
        <v>148</v>
      </c>
      <c r="G518" t="s">
        <v>622</v>
      </c>
      <c r="H518" t="s">
        <v>623</v>
      </c>
      <c r="I518" t="b" cm="1">
        <f t="array" ref="I518">SUMPRODUCT(--(D518=Assumptions!$A$4:$A$12))&gt;0</f>
        <v>0</v>
      </c>
    </row>
    <row r="519" spans="1:9" x14ac:dyDescent="0.2">
      <c r="A519" t="s">
        <v>3391</v>
      </c>
      <c r="B519" t="s">
        <v>2616</v>
      </c>
      <c r="C519" t="s">
        <v>404</v>
      </c>
      <c r="D519" t="s">
        <v>2175</v>
      </c>
      <c r="E519" t="s">
        <v>2049</v>
      </c>
      <c r="F519" t="s">
        <v>2050</v>
      </c>
      <c r="G519" t="s">
        <v>622</v>
      </c>
      <c r="H519" t="s">
        <v>623</v>
      </c>
      <c r="I519" t="b" cm="1">
        <f t="array" ref="I519">SUMPRODUCT(--(D519=Assumptions!$A$4:$A$12))&gt;0</f>
        <v>0</v>
      </c>
    </row>
    <row r="520" spans="1:9" x14ac:dyDescent="0.2">
      <c r="A520" t="s">
        <v>417</v>
      </c>
      <c r="B520" t="s">
        <v>1894</v>
      </c>
      <c r="C520" t="s">
        <v>417</v>
      </c>
      <c r="D520" t="s">
        <v>1356</v>
      </c>
      <c r="E520" t="s">
        <v>34</v>
      </c>
      <c r="F520" t="s">
        <v>35</v>
      </c>
      <c r="G520" t="s">
        <v>15</v>
      </c>
      <c r="H520" t="s">
        <v>623</v>
      </c>
      <c r="I520" t="b" cm="1">
        <f t="array" ref="I520">SUMPRODUCT(--(D520=Assumptions!$A$4:$A$12))&gt;0</f>
        <v>0</v>
      </c>
    </row>
    <row r="521" spans="1:9" x14ac:dyDescent="0.2">
      <c r="A521" t="s">
        <v>417</v>
      </c>
      <c r="B521" t="s">
        <v>2617</v>
      </c>
      <c r="C521" t="s">
        <v>417</v>
      </c>
      <c r="D521" t="s">
        <v>1356</v>
      </c>
      <c r="E521" t="s">
        <v>663</v>
      </c>
      <c r="F521" t="s">
        <v>664</v>
      </c>
      <c r="G521" t="s">
        <v>5</v>
      </c>
      <c r="H521" t="s">
        <v>623</v>
      </c>
      <c r="I521" t="b" cm="1">
        <f t="array" ref="I521">SUMPRODUCT(--(D521=Assumptions!$A$4:$A$12))&gt;0</f>
        <v>0</v>
      </c>
    </row>
    <row r="522" spans="1:9" x14ac:dyDescent="0.2">
      <c r="A522" t="s">
        <v>417</v>
      </c>
      <c r="B522" t="s">
        <v>2618</v>
      </c>
      <c r="C522" t="s">
        <v>2180</v>
      </c>
      <c r="D522" t="s">
        <v>1193</v>
      </c>
      <c r="E522" t="s">
        <v>464</v>
      </c>
      <c r="F522" t="s">
        <v>465</v>
      </c>
      <c r="G522" t="s">
        <v>5</v>
      </c>
      <c r="H522" t="s">
        <v>623</v>
      </c>
      <c r="I522" t="b" cm="1">
        <f t="array" ref="I522">SUMPRODUCT(--(D522=Assumptions!$A$4:$A$12))&gt;0</f>
        <v>1</v>
      </c>
    </row>
    <row r="523" spans="1:9" x14ac:dyDescent="0.2">
      <c r="A523" t="s">
        <v>417</v>
      </c>
      <c r="B523" t="s">
        <v>2619</v>
      </c>
      <c r="C523" t="s">
        <v>2180</v>
      </c>
      <c r="D523" t="s">
        <v>1193</v>
      </c>
      <c r="E523" t="s">
        <v>131</v>
      </c>
      <c r="F523" t="s">
        <v>132</v>
      </c>
      <c r="G523" t="s">
        <v>5</v>
      </c>
      <c r="H523" t="s">
        <v>623</v>
      </c>
      <c r="I523" t="b" cm="1">
        <f t="array" ref="I523">SUMPRODUCT(--(D523=Assumptions!$A$4:$A$12))&gt;0</f>
        <v>1</v>
      </c>
    </row>
    <row r="524" spans="1:9" x14ac:dyDescent="0.2">
      <c r="A524" t="s">
        <v>417</v>
      </c>
      <c r="B524" t="s">
        <v>2620</v>
      </c>
      <c r="C524" t="s">
        <v>2180</v>
      </c>
      <c r="D524" t="s">
        <v>1193</v>
      </c>
      <c r="E524" t="s">
        <v>2525</v>
      </c>
      <c r="F524" t="s">
        <v>428</v>
      </c>
      <c r="G524" t="s">
        <v>5</v>
      </c>
      <c r="H524" t="s">
        <v>623</v>
      </c>
      <c r="I524" t="b" cm="1">
        <f t="array" ref="I524">SUMPRODUCT(--(D524=Assumptions!$A$4:$A$12))&gt;0</f>
        <v>1</v>
      </c>
    </row>
    <row r="525" spans="1:9" x14ac:dyDescent="0.2">
      <c r="A525" t="s">
        <v>417</v>
      </c>
      <c r="B525" t="s">
        <v>2621</v>
      </c>
      <c r="C525" t="s">
        <v>2180</v>
      </c>
      <c r="D525" t="s">
        <v>1193</v>
      </c>
      <c r="E525" t="s">
        <v>61</v>
      </c>
      <c r="F525" t="s">
        <v>62</v>
      </c>
      <c r="G525" t="s">
        <v>5</v>
      </c>
      <c r="H525" t="s">
        <v>623</v>
      </c>
      <c r="I525" t="b" cm="1">
        <f t="array" ref="I525">SUMPRODUCT(--(D525=Assumptions!$A$4:$A$12))&gt;0</f>
        <v>1</v>
      </c>
    </row>
    <row r="526" spans="1:9" x14ac:dyDescent="0.2">
      <c r="A526" t="s">
        <v>417</v>
      </c>
      <c r="B526" t="s">
        <v>2622</v>
      </c>
      <c r="C526" t="s">
        <v>417</v>
      </c>
      <c r="D526" t="s">
        <v>1356</v>
      </c>
      <c r="E526" t="s">
        <v>2623</v>
      </c>
      <c r="F526" t="s">
        <v>2624</v>
      </c>
      <c r="G526" t="s">
        <v>15</v>
      </c>
      <c r="H526" t="s">
        <v>623</v>
      </c>
      <c r="I526" t="b" cm="1">
        <f t="array" ref="I526">SUMPRODUCT(--(D526=Assumptions!$A$4:$A$12))&gt;0</f>
        <v>0</v>
      </c>
    </row>
    <row r="527" spans="1:9" x14ac:dyDescent="0.2">
      <c r="A527" t="s">
        <v>417</v>
      </c>
      <c r="B527" t="s">
        <v>1896</v>
      </c>
      <c r="C527" t="s">
        <v>2180</v>
      </c>
      <c r="D527" t="s">
        <v>1193</v>
      </c>
      <c r="E527" t="s">
        <v>79</v>
      </c>
      <c r="F527" t="s">
        <v>80</v>
      </c>
      <c r="G527" t="s">
        <v>5</v>
      </c>
      <c r="H527" t="s">
        <v>623</v>
      </c>
      <c r="I527" t="b" cm="1">
        <f t="array" ref="I527">SUMPRODUCT(--(D527=Assumptions!$A$4:$A$12))&gt;0</f>
        <v>1</v>
      </c>
    </row>
    <row r="528" spans="1:9" x14ac:dyDescent="0.2">
      <c r="A528" t="s">
        <v>417</v>
      </c>
      <c r="B528" t="s">
        <v>2625</v>
      </c>
      <c r="C528" t="s">
        <v>2180</v>
      </c>
      <c r="D528" t="s">
        <v>1193</v>
      </c>
      <c r="E528" t="s">
        <v>1756</v>
      </c>
      <c r="F528" t="s">
        <v>1757</v>
      </c>
      <c r="G528" t="s">
        <v>5</v>
      </c>
      <c r="H528" t="s">
        <v>623</v>
      </c>
      <c r="I528" t="b" cm="1">
        <f t="array" ref="I528">SUMPRODUCT(--(D528=Assumptions!$A$4:$A$12))&gt;0</f>
        <v>1</v>
      </c>
    </row>
    <row r="529" spans="1:9" x14ac:dyDescent="0.2">
      <c r="A529" t="s">
        <v>417</v>
      </c>
      <c r="B529" t="s">
        <v>2626</v>
      </c>
      <c r="C529" t="s">
        <v>2180</v>
      </c>
      <c r="D529" t="s">
        <v>1193</v>
      </c>
      <c r="E529" t="s">
        <v>1903</v>
      </c>
      <c r="F529" t="s">
        <v>1904</v>
      </c>
      <c r="G529" t="s">
        <v>5</v>
      </c>
      <c r="H529" t="s">
        <v>623</v>
      </c>
      <c r="I529" t="b" cm="1">
        <f t="array" ref="I529">SUMPRODUCT(--(D529=Assumptions!$A$4:$A$12))&gt;0</f>
        <v>1</v>
      </c>
    </row>
    <row r="530" spans="1:9" x14ac:dyDescent="0.2">
      <c r="A530" t="s">
        <v>417</v>
      </c>
      <c r="B530" t="s">
        <v>856</v>
      </c>
      <c r="C530" t="s">
        <v>2627</v>
      </c>
      <c r="D530" t="s">
        <v>627</v>
      </c>
      <c r="E530" t="s">
        <v>857</v>
      </c>
      <c r="F530" t="s">
        <v>858</v>
      </c>
      <c r="G530" t="s">
        <v>15</v>
      </c>
      <c r="H530" t="s">
        <v>623</v>
      </c>
      <c r="I530" t="b" cm="1">
        <f t="array" ref="I530">SUMPRODUCT(--(D530=Assumptions!$A$4:$A$12))&gt;0</f>
        <v>1</v>
      </c>
    </row>
    <row r="531" spans="1:9" x14ac:dyDescent="0.2">
      <c r="A531" t="s">
        <v>417</v>
      </c>
      <c r="B531" t="s">
        <v>856</v>
      </c>
      <c r="C531" t="s">
        <v>2627</v>
      </c>
      <c r="D531" t="s">
        <v>627</v>
      </c>
      <c r="E531" t="s">
        <v>859</v>
      </c>
      <c r="F531" t="s">
        <v>860</v>
      </c>
      <c r="G531" t="s">
        <v>617</v>
      </c>
      <c r="H531" t="s">
        <v>623</v>
      </c>
      <c r="I531" t="b" cm="1">
        <f t="array" ref="I531">SUMPRODUCT(--(D531=Assumptions!$A$4:$A$12))&gt;0</f>
        <v>1</v>
      </c>
    </row>
    <row r="532" spans="1:9" x14ac:dyDescent="0.2">
      <c r="A532" t="s">
        <v>417</v>
      </c>
      <c r="B532" t="s">
        <v>2628</v>
      </c>
      <c r="C532" t="s">
        <v>2180</v>
      </c>
      <c r="D532" t="s">
        <v>1193</v>
      </c>
      <c r="E532" t="s">
        <v>1903</v>
      </c>
      <c r="F532" t="s">
        <v>1904</v>
      </c>
      <c r="G532" t="s">
        <v>5</v>
      </c>
      <c r="H532" t="s">
        <v>623</v>
      </c>
      <c r="I532" t="b" cm="1">
        <f t="array" ref="I532">SUMPRODUCT(--(D532=Assumptions!$A$4:$A$12))&gt;0</f>
        <v>1</v>
      </c>
    </row>
    <row r="533" spans="1:9" x14ac:dyDescent="0.2">
      <c r="A533" t="s">
        <v>417</v>
      </c>
      <c r="B533" t="s">
        <v>861</v>
      </c>
      <c r="C533" t="s">
        <v>1171</v>
      </c>
      <c r="D533" t="s">
        <v>627</v>
      </c>
      <c r="E533" t="s">
        <v>46</v>
      </c>
      <c r="F533" t="s">
        <v>47</v>
      </c>
      <c r="G533" t="s">
        <v>5</v>
      </c>
      <c r="H533" t="s">
        <v>623</v>
      </c>
      <c r="I533" t="b" cm="1">
        <f t="array" ref="I533">SUMPRODUCT(--(D533=Assumptions!$A$4:$A$12))&gt;0</f>
        <v>1</v>
      </c>
    </row>
    <row r="534" spans="1:9" x14ac:dyDescent="0.2">
      <c r="A534" t="s">
        <v>417</v>
      </c>
      <c r="B534" t="s">
        <v>2629</v>
      </c>
      <c r="C534" t="s">
        <v>2180</v>
      </c>
      <c r="D534" t="s">
        <v>1193</v>
      </c>
      <c r="E534" t="s">
        <v>10</v>
      </c>
      <c r="F534" t="s">
        <v>11</v>
      </c>
      <c r="G534" t="s">
        <v>5</v>
      </c>
      <c r="H534" t="s">
        <v>623</v>
      </c>
      <c r="I534" t="b" cm="1">
        <f t="array" ref="I534">SUMPRODUCT(--(D534=Assumptions!$A$4:$A$12))&gt;0</f>
        <v>1</v>
      </c>
    </row>
    <row r="535" spans="1:9" x14ac:dyDescent="0.2">
      <c r="A535" t="s">
        <v>417</v>
      </c>
      <c r="B535" t="s">
        <v>862</v>
      </c>
      <c r="C535" t="s">
        <v>444</v>
      </c>
      <c r="D535" t="s">
        <v>627</v>
      </c>
      <c r="E535" t="s">
        <v>143</v>
      </c>
      <c r="F535" t="s">
        <v>144</v>
      </c>
      <c r="G535" t="s">
        <v>5</v>
      </c>
      <c r="H535" t="s">
        <v>623</v>
      </c>
      <c r="I535" t="b" cm="1">
        <f t="array" ref="I535">SUMPRODUCT(--(D535=Assumptions!$A$4:$A$12))&gt;0</f>
        <v>1</v>
      </c>
    </row>
    <row r="536" spans="1:9" x14ac:dyDescent="0.2">
      <c r="A536" t="s">
        <v>417</v>
      </c>
      <c r="B536" t="s">
        <v>862</v>
      </c>
      <c r="C536" t="s">
        <v>444</v>
      </c>
      <c r="D536" t="s">
        <v>627</v>
      </c>
      <c r="E536" t="s">
        <v>863</v>
      </c>
      <c r="F536" t="s">
        <v>864</v>
      </c>
      <c r="G536" t="s">
        <v>5</v>
      </c>
      <c r="H536" t="s">
        <v>647</v>
      </c>
      <c r="I536" t="b" cm="1">
        <f t="array" ref="I536">SUMPRODUCT(--(D536=Assumptions!$A$4:$A$12))&gt;0</f>
        <v>1</v>
      </c>
    </row>
    <row r="537" spans="1:9" x14ac:dyDescent="0.2">
      <c r="A537" t="s">
        <v>417</v>
      </c>
      <c r="B537" t="s">
        <v>2630</v>
      </c>
      <c r="C537" t="s">
        <v>1171</v>
      </c>
      <c r="D537" t="s">
        <v>1356</v>
      </c>
      <c r="E537" t="s">
        <v>36</v>
      </c>
      <c r="F537" t="s">
        <v>37</v>
      </c>
      <c r="G537" t="s">
        <v>5</v>
      </c>
      <c r="H537" t="s">
        <v>623</v>
      </c>
      <c r="I537" t="b" cm="1">
        <f t="array" ref="I537">SUMPRODUCT(--(D537=Assumptions!$A$4:$A$12))&gt;0</f>
        <v>0</v>
      </c>
    </row>
    <row r="538" spans="1:9" x14ac:dyDescent="0.2">
      <c r="A538" t="s">
        <v>417</v>
      </c>
      <c r="B538" t="s">
        <v>2631</v>
      </c>
      <c r="C538" t="s">
        <v>2180</v>
      </c>
      <c r="D538" t="s">
        <v>1193</v>
      </c>
      <c r="E538" t="s">
        <v>46</v>
      </c>
      <c r="F538" t="s">
        <v>47</v>
      </c>
      <c r="G538" t="s">
        <v>5</v>
      </c>
      <c r="H538" t="s">
        <v>623</v>
      </c>
      <c r="I538" t="b" cm="1">
        <f t="array" ref="I538">SUMPRODUCT(--(D538=Assumptions!$A$4:$A$12))&gt;0</f>
        <v>1</v>
      </c>
    </row>
    <row r="539" spans="1:9" x14ac:dyDescent="0.2">
      <c r="A539" t="s">
        <v>417</v>
      </c>
      <c r="B539" t="s">
        <v>2632</v>
      </c>
      <c r="C539" t="s">
        <v>2180</v>
      </c>
      <c r="D539" t="s">
        <v>1193</v>
      </c>
      <c r="E539" t="s">
        <v>46</v>
      </c>
      <c r="F539" t="s">
        <v>47</v>
      </c>
      <c r="G539" t="s">
        <v>5</v>
      </c>
      <c r="H539" t="s">
        <v>623</v>
      </c>
      <c r="I539" t="b" cm="1">
        <f t="array" ref="I539">SUMPRODUCT(--(D539=Assumptions!$A$4:$A$12))&gt;0</f>
        <v>1</v>
      </c>
    </row>
    <row r="540" spans="1:9" x14ac:dyDescent="0.2">
      <c r="A540" t="s">
        <v>417</v>
      </c>
      <c r="B540" t="s">
        <v>429</v>
      </c>
      <c r="C540" t="s">
        <v>4</v>
      </c>
      <c r="D540" t="s">
        <v>654</v>
      </c>
      <c r="E540" t="s">
        <v>430</v>
      </c>
      <c r="F540" t="s">
        <v>431</v>
      </c>
      <c r="G540" t="s">
        <v>5</v>
      </c>
      <c r="H540" t="s">
        <v>623</v>
      </c>
      <c r="I540" t="b" cm="1">
        <f t="array" ref="I540">SUMPRODUCT(--(D540=Assumptions!$A$4:$A$12))&gt;0</f>
        <v>1</v>
      </c>
    </row>
    <row r="541" spans="1:9" x14ac:dyDescent="0.2">
      <c r="A541" t="s">
        <v>417</v>
      </c>
      <c r="B541" t="s">
        <v>2633</v>
      </c>
      <c r="C541" t="s">
        <v>2180</v>
      </c>
      <c r="D541" t="s">
        <v>1193</v>
      </c>
      <c r="E541" t="s">
        <v>147</v>
      </c>
      <c r="F541" t="s">
        <v>148</v>
      </c>
      <c r="G541" t="s">
        <v>5</v>
      </c>
      <c r="H541" t="s">
        <v>623</v>
      </c>
      <c r="I541" t="b" cm="1">
        <f t="array" ref="I541">SUMPRODUCT(--(D541=Assumptions!$A$4:$A$12))&gt;0</f>
        <v>1</v>
      </c>
    </row>
    <row r="542" spans="1:9" x14ac:dyDescent="0.2">
      <c r="A542" t="s">
        <v>417</v>
      </c>
      <c r="B542" t="s">
        <v>2634</v>
      </c>
      <c r="C542" t="s">
        <v>2180</v>
      </c>
      <c r="D542" t="s">
        <v>1193</v>
      </c>
      <c r="E542" t="s">
        <v>10</v>
      </c>
      <c r="F542" t="s">
        <v>11</v>
      </c>
      <c r="G542" t="s">
        <v>5</v>
      </c>
      <c r="H542" t="s">
        <v>623</v>
      </c>
      <c r="I542" t="b" cm="1">
        <f t="array" ref="I542">SUMPRODUCT(--(D542=Assumptions!$A$4:$A$12))&gt;0</f>
        <v>1</v>
      </c>
    </row>
    <row r="543" spans="1:9" x14ac:dyDescent="0.2">
      <c r="A543" t="s">
        <v>417</v>
      </c>
      <c r="B543" t="s">
        <v>865</v>
      </c>
      <c r="C543" t="s">
        <v>2180</v>
      </c>
      <c r="D543" t="s">
        <v>1193</v>
      </c>
      <c r="E543" t="s">
        <v>2635</v>
      </c>
      <c r="F543" t="s">
        <v>2636</v>
      </c>
      <c r="G543" t="s">
        <v>5</v>
      </c>
      <c r="H543" t="s">
        <v>623</v>
      </c>
      <c r="I543" t="b" cm="1">
        <f t="array" ref="I543">SUMPRODUCT(--(D543=Assumptions!$A$4:$A$12))&gt;0</f>
        <v>1</v>
      </c>
    </row>
    <row r="544" spans="1:9" x14ac:dyDescent="0.2">
      <c r="A544" t="s">
        <v>417</v>
      </c>
      <c r="B544" t="s">
        <v>865</v>
      </c>
      <c r="C544" t="s">
        <v>2180</v>
      </c>
      <c r="D544" t="s">
        <v>1193</v>
      </c>
      <c r="E544" t="s">
        <v>433</v>
      </c>
      <c r="F544" t="s">
        <v>434</v>
      </c>
      <c r="G544" t="s">
        <v>617</v>
      </c>
      <c r="H544" t="s">
        <v>623</v>
      </c>
      <c r="I544" t="b" cm="1">
        <f t="array" ref="I544">SUMPRODUCT(--(D544=Assumptions!$A$4:$A$12))&gt;0</f>
        <v>1</v>
      </c>
    </row>
    <row r="545" spans="1:9" x14ac:dyDescent="0.2">
      <c r="A545" t="s">
        <v>417</v>
      </c>
      <c r="B545" t="s">
        <v>2637</v>
      </c>
      <c r="C545" t="s">
        <v>2180</v>
      </c>
      <c r="D545" t="s">
        <v>1193</v>
      </c>
      <c r="E545" t="s">
        <v>36</v>
      </c>
      <c r="F545" t="s">
        <v>37</v>
      </c>
      <c r="G545" t="s">
        <v>5</v>
      </c>
      <c r="H545" t="s">
        <v>623</v>
      </c>
      <c r="I545" t="b" cm="1">
        <f t="array" ref="I545">SUMPRODUCT(--(D545=Assumptions!$A$4:$A$12))&gt;0</f>
        <v>1</v>
      </c>
    </row>
    <row r="546" spans="1:9" x14ac:dyDescent="0.2">
      <c r="A546" t="s">
        <v>417</v>
      </c>
      <c r="B546" t="s">
        <v>2638</v>
      </c>
      <c r="C546" t="s">
        <v>191</v>
      </c>
      <c r="D546" t="s">
        <v>1356</v>
      </c>
      <c r="E546" t="s">
        <v>2639</v>
      </c>
      <c r="F546" t="s">
        <v>2640</v>
      </c>
      <c r="G546" t="s">
        <v>5</v>
      </c>
      <c r="H546" t="s">
        <v>623</v>
      </c>
      <c r="I546" t="b" cm="1">
        <f t="array" ref="I546">SUMPRODUCT(--(D546=Assumptions!$A$4:$A$12))&gt;0</f>
        <v>0</v>
      </c>
    </row>
    <row r="547" spans="1:9" x14ac:dyDescent="0.2">
      <c r="A547" t="s">
        <v>417</v>
      </c>
      <c r="B547" t="s">
        <v>2641</v>
      </c>
      <c r="C547" t="s">
        <v>2180</v>
      </c>
      <c r="D547" t="s">
        <v>1193</v>
      </c>
      <c r="E547" t="s">
        <v>10</v>
      </c>
      <c r="F547" t="s">
        <v>11</v>
      </c>
      <c r="G547" t="s">
        <v>5</v>
      </c>
      <c r="H547" t="s">
        <v>623</v>
      </c>
      <c r="I547" t="b" cm="1">
        <f t="array" ref="I547">SUMPRODUCT(--(D547=Assumptions!$A$4:$A$12))&gt;0</f>
        <v>1</v>
      </c>
    </row>
    <row r="548" spans="1:9" x14ac:dyDescent="0.2">
      <c r="A548" t="s">
        <v>417</v>
      </c>
      <c r="B548" t="s">
        <v>1906</v>
      </c>
      <c r="C548" t="s">
        <v>2180</v>
      </c>
      <c r="D548" t="s">
        <v>1193</v>
      </c>
      <c r="E548" t="s">
        <v>141</v>
      </c>
      <c r="F548" t="s">
        <v>142</v>
      </c>
      <c r="G548" t="s">
        <v>15</v>
      </c>
      <c r="H548" t="s">
        <v>623</v>
      </c>
      <c r="I548" t="b" cm="1">
        <f t="array" ref="I548">SUMPRODUCT(--(D548=Assumptions!$A$4:$A$12))&gt;0</f>
        <v>1</v>
      </c>
    </row>
    <row r="549" spans="1:9" x14ac:dyDescent="0.2">
      <c r="A549" t="s">
        <v>417</v>
      </c>
      <c r="B549" t="s">
        <v>1906</v>
      </c>
      <c r="C549" t="s">
        <v>2180</v>
      </c>
      <c r="D549" t="s">
        <v>1193</v>
      </c>
      <c r="E549" t="s">
        <v>2642</v>
      </c>
      <c r="F549" t="s">
        <v>2643</v>
      </c>
      <c r="G549" t="s">
        <v>617</v>
      </c>
      <c r="H549" t="s">
        <v>623</v>
      </c>
      <c r="I549" t="b" cm="1">
        <f t="array" ref="I549">SUMPRODUCT(--(D549=Assumptions!$A$4:$A$12))&gt;0</f>
        <v>1</v>
      </c>
    </row>
    <row r="550" spans="1:9" x14ac:dyDescent="0.2">
      <c r="A550" t="s">
        <v>417</v>
      </c>
      <c r="B550" t="s">
        <v>2644</v>
      </c>
      <c r="C550" t="s">
        <v>2170</v>
      </c>
      <c r="D550" t="s">
        <v>1356</v>
      </c>
      <c r="E550" t="s">
        <v>1683</v>
      </c>
      <c r="F550" t="s">
        <v>1684</v>
      </c>
      <c r="G550" t="s">
        <v>5</v>
      </c>
      <c r="H550" t="s">
        <v>623</v>
      </c>
      <c r="I550" t="b" cm="1">
        <f t="array" ref="I550">SUMPRODUCT(--(D550=Assumptions!$A$4:$A$12))&gt;0</f>
        <v>0</v>
      </c>
    </row>
    <row r="551" spans="1:9" x14ac:dyDescent="0.2">
      <c r="A551" t="s">
        <v>417</v>
      </c>
      <c r="B551" t="s">
        <v>2645</v>
      </c>
      <c r="C551" t="s">
        <v>2646</v>
      </c>
      <c r="D551" t="s">
        <v>1356</v>
      </c>
      <c r="E551" t="s">
        <v>2647</v>
      </c>
      <c r="F551" t="s">
        <v>2648</v>
      </c>
      <c r="G551" t="s">
        <v>5</v>
      </c>
      <c r="H551" t="s">
        <v>623</v>
      </c>
      <c r="I551" t="b" cm="1">
        <f t="array" ref="I551">SUMPRODUCT(--(D551=Assumptions!$A$4:$A$12))&gt;0</f>
        <v>0</v>
      </c>
    </row>
    <row r="552" spans="1:9" x14ac:dyDescent="0.2">
      <c r="A552" t="s">
        <v>417</v>
      </c>
      <c r="B552" t="s">
        <v>2649</v>
      </c>
      <c r="C552" t="s">
        <v>347</v>
      </c>
      <c r="D552" t="s">
        <v>1356</v>
      </c>
      <c r="E552" t="s">
        <v>708</v>
      </c>
      <c r="F552" t="s">
        <v>148</v>
      </c>
      <c r="G552" t="s">
        <v>5</v>
      </c>
      <c r="H552" t="s">
        <v>623</v>
      </c>
      <c r="I552" t="b" cm="1">
        <f t="array" ref="I552">SUMPRODUCT(--(D552=Assumptions!$A$4:$A$12))&gt;0</f>
        <v>0</v>
      </c>
    </row>
    <row r="553" spans="1:9" x14ac:dyDescent="0.2">
      <c r="A553" t="s">
        <v>417</v>
      </c>
      <c r="B553" t="s">
        <v>2014</v>
      </c>
      <c r="C553" t="s">
        <v>417</v>
      </c>
      <c r="D553" t="s">
        <v>1261</v>
      </c>
      <c r="E553" t="s">
        <v>10</v>
      </c>
      <c r="F553" t="s">
        <v>11</v>
      </c>
      <c r="G553" t="s">
        <v>622</v>
      </c>
      <c r="H553" t="s">
        <v>623</v>
      </c>
      <c r="I553" t="b" cm="1">
        <f t="array" ref="I553">SUMPRODUCT(--(D553=Assumptions!$A$4:$A$12))&gt;0</f>
        <v>0</v>
      </c>
    </row>
    <row r="554" spans="1:9" x14ac:dyDescent="0.2">
      <c r="A554" t="s">
        <v>615</v>
      </c>
      <c r="B554" t="s">
        <v>2650</v>
      </c>
      <c r="C554" t="s">
        <v>615</v>
      </c>
      <c r="D554" t="s">
        <v>1356</v>
      </c>
      <c r="E554" t="s">
        <v>2651</v>
      </c>
      <c r="F554" t="s">
        <v>2652</v>
      </c>
      <c r="G554" t="s">
        <v>15</v>
      </c>
      <c r="H554" t="s">
        <v>623</v>
      </c>
      <c r="I554" t="b" cm="1">
        <f t="array" ref="I554">SUMPRODUCT(--(D554=Assumptions!$A$4:$A$12))&gt;0</f>
        <v>0</v>
      </c>
    </row>
    <row r="555" spans="1:9" x14ac:dyDescent="0.2">
      <c r="A555" t="s">
        <v>615</v>
      </c>
      <c r="B555" t="s">
        <v>2653</v>
      </c>
      <c r="C555" t="s">
        <v>615</v>
      </c>
      <c r="D555" t="s">
        <v>1356</v>
      </c>
      <c r="E555" t="s">
        <v>2654</v>
      </c>
      <c r="F555" t="s">
        <v>2655</v>
      </c>
      <c r="G555" t="s">
        <v>15</v>
      </c>
      <c r="H555" t="s">
        <v>623</v>
      </c>
      <c r="I555" t="b" cm="1">
        <f t="array" ref="I555">SUMPRODUCT(--(D555=Assumptions!$A$4:$A$12))&gt;0</f>
        <v>0</v>
      </c>
    </row>
    <row r="556" spans="1:9" x14ac:dyDescent="0.2">
      <c r="A556" t="s">
        <v>615</v>
      </c>
      <c r="B556" t="s">
        <v>2656</v>
      </c>
      <c r="C556" t="s">
        <v>615</v>
      </c>
      <c r="D556" t="s">
        <v>1356</v>
      </c>
      <c r="E556" t="s">
        <v>2654</v>
      </c>
      <c r="F556" t="s">
        <v>2655</v>
      </c>
      <c r="G556" t="s">
        <v>15</v>
      </c>
      <c r="H556" t="s">
        <v>623</v>
      </c>
      <c r="I556" t="b" cm="1">
        <f t="array" ref="I556">SUMPRODUCT(--(D556=Assumptions!$A$4:$A$12))&gt;0</f>
        <v>0</v>
      </c>
    </row>
    <row r="557" spans="1:9" x14ac:dyDescent="0.2">
      <c r="A557" t="s">
        <v>615</v>
      </c>
      <c r="B557" t="s">
        <v>2657</v>
      </c>
      <c r="C557" t="s">
        <v>615</v>
      </c>
      <c r="D557" t="s">
        <v>1356</v>
      </c>
      <c r="E557" t="s">
        <v>2658</v>
      </c>
      <c r="F557" t="s">
        <v>2659</v>
      </c>
      <c r="G557" t="s">
        <v>5</v>
      </c>
      <c r="H557" t="s">
        <v>623</v>
      </c>
      <c r="I557" t="b" cm="1">
        <f t="array" ref="I557">SUMPRODUCT(--(D557=Assumptions!$A$4:$A$12))&gt;0</f>
        <v>0</v>
      </c>
    </row>
    <row r="558" spans="1:9" x14ac:dyDescent="0.2">
      <c r="A558" t="s">
        <v>615</v>
      </c>
      <c r="B558" t="s">
        <v>2660</v>
      </c>
      <c r="C558" t="s">
        <v>615</v>
      </c>
      <c r="D558" t="s">
        <v>1356</v>
      </c>
      <c r="E558" t="s">
        <v>2020</v>
      </c>
      <c r="F558" t="s">
        <v>2021</v>
      </c>
      <c r="G558" t="s">
        <v>15</v>
      </c>
      <c r="H558" t="s">
        <v>623</v>
      </c>
      <c r="I558" t="b" cm="1">
        <f t="array" ref="I558">SUMPRODUCT(--(D558=Assumptions!$A$4:$A$12))&gt;0</f>
        <v>0</v>
      </c>
    </row>
    <row r="559" spans="1:9" x14ac:dyDescent="0.2">
      <c r="A559" t="s">
        <v>615</v>
      </c>
      <c r="B559" t="s">
        <v>2661</v>
      </c>
      <c r="C559" t="s">
        <v>615</v>
      </c>
      <c r="D559" t="s">
        <v>1356</v>
      </c>
      <c r="E559" t="s">
        <v>708</v>
      </c>
      <c r="F559" t="s">
        <v>148</v>
      </c>
      <c r="G559" t="s">
        <v>15</v>
      </c>
      <c r="H559" t="s">
        <v>623</v>
      </c>
      <c r="I559" t="b" cm="1">
        <f t="array" ref="I559">SUMPRODUCT(--(D559=Assumptions!$A$4:$A$12))&gt;0</f>
        <v>0</v>
      </c>
    </row>
    <row r="560" spans="1:9" x14ac:dyDescent="0.2">
      <c r="A560" t="s">
        <v>615</v>
      </c>
      <c r="B560" t="s">
        <v>2662</v>
      </c>
      <c r="C560" t="s">
        <v>615</v>
      </c>
      <c r="D560" t="s">
        <v>1356</v>
      </c>
      <c r="E560" t="s">
        <v>1341</v>
      </c>
      <c r="F560" t="s">
        <v>1342</v>
      </c>
      <c r="G560" t="s">
        <v>15</v>
      </c>
      <c r="H560" t="s">
        <v>623</v>
      </c>
      <c r="I560" t="b" cm="1">
        <f t="array" ref="I560">SUMPRODUCT(--(D560=Assumptions!$A$4:$A$12))&gt;0</f>
        <v>0</v>
      </c>
    </row>
    <row r="561" spans="1:9" x14ac:dyDescent="0.2">
      <c r="A561" t="s">
        <v>615</v>
      </c>
      <c r="B561" t="s">
        <v>2663</v>
      </c>
      <c r="C561" t="s">
        <v>615</v>
      </c>
      <c r="D561" t="s">
        <v>1356</v>
      </c>
      <c r="E561" t="s">
        <v>149</v>
      </c>
      <c r="F561" t="s">
        <v>150</v>
      </c>
      <c r="G561" t="s">
        <v>15</v>
      </c>
      <c r="H561" t="s">
        <v>623</v>
      </c>
      <c r="I561" t="b" cm="1">
        <f t="array" ref="I561">SUMPRODUCT(--(D561=Assumptions!$A$4:$A$12))&gt;0</f>
        <v>0</v>
      </c>
    </row>
    <row r="562" spans="1:9" x14ac:dyDescent="0.2">
      <c r="A562" t="s">
        <v>615</v>
      </c>
      <c r="B562" t="s">
        <v>2664</v>
      </c>
      <c r="C562" t="s">
        <v>615</v>
      </c>
      <c r="D562" t="s">
        <v>1356</v>
      </c>
      <c r="E562" t="s">
        <v>355</v>
      </c>
      <c r="F562" t="s">
        <v>356</v>
      </c>
      <c r="G562" t="s">
        <v>5</v>
      </c>
      <c r="H562" t="s">
        <v>623</v>
      </c>
      <c r="I562" t="b" cm="1">
        <f t="array" ref="I562">SUMPRODUCT(--(D562=Assumptions!$A$4:$A$12))&gt;0</f>
        <v>0</v>
      </c>
    </row>
    <row r="563" spans="1:9" x14ac:dyDescent="0.2">
      <c r="A563" t="s">
        <v>615</v>
      </c>
      <c r="B563" t="s">
        <v>2665</v>
      </c>
      <c r="C563" t="s">
        <v>615</v>
      </c>
      <c r="D563" t="s">
        <v>1356</v>
      </c>
      <c r="E563" t="s">
        <v>268</v>
      </c>
      <c r="F563" t="s">
        <v>2666</v>
      </c>
      <c r="G563" t="s">
        <v>15</v>
      </c>
      <c r="H563" t="s">
        <v>623</v>
      </c>
      <c r="I563" t="b" cm="1">
        <f t="array" ref="I563">SUMPRODUCT(--(D563=Assumptions!$A$4:$A$12))&gt;0</f>
        <v>0</v>
      </c>
    </row>
    <row r="564" spans="1:9" x14ac:dyDescent="0.2">
      <c r="A564" t="s">
        <v>615</v>
      </c>
      <c r="B564" t="s">
        <v>868</v>
      </c>
      <c r="C564" t="s">
        <v>347</v>
      </c>
      <c r="D564" t="s">
        <v>627</v>
      </c>
      <c r="E564" t="s">
        <v>252</v>
      </c>
      <c r="F564" t="s">
        <v>253</v>
      </c>
      <c r="G564" t="s">
        <v>5</v>
      </c>
      <c r="H564" t="s">
        <v>623</v>
      </c>
      <c r="I564" t="b" cm="1">
        <f t="array" ref="I564">SUMPRODUCT(--(D564=Assumptions!$A$4:$A$12))&gt;0</f>
        <v>1</v>
      </c>
    </row>
    <row r="565" spans="1:9" x14ac:dyDescent="0.2">
      <c r="A565" t="s">
        <v>615</v>
      </c>
      <c r="B565" t="s">
        <v>2667</v>
      </c>
      <c r="C565" t="s">
        <v>2180</v>
      </c>
      <c r="D565" t="s">
        <v>1193</v>
      </c>
      <c r="E565" t="s">
        <v>77</v>
      </c>
      <c r="F565" t="s">
        <v>78</v>
      </c>
      <c r="G565" t="s">
        <v>5</v>
      </c>
      <c r="H565" t="s">
        <v>623</v>
      </c>
      <c r="I565" t="b" cm="1">
        <f t="array" ref="I565">SUMPRODUCT(--(D565=Assumptions!$A$4:$A$12))&gt;0</f>
        <v>1</v>
      </c>
    </row>
    <row r="566" spans="1:9" x14ac:dyDescent="0.2">
      <c r="A566" t="s">
        <v>615</v>
      </c>
      <c r="B566" t="s">
        <v>869</v>
      </c>
      <c r="C566" t="s">
        <v>3390</v>
      </c>
      <c r="D566" t="s">
        <v>627</v>
      </c>
      <c r="E566" t="s">
        <v>10</v>
      </c>
      <c r="F566" t="s">
        <v>11</v>
      </c>
      <c r="G566" t="s">
        <v>5</v>
      </c>
      <c r="H566" t="s">
        <v>623</v>
      </c>
      <c r="I566" t="b" cm="1">
        <f t="array" ref="I566">SUMPRODUCT(--(D566=Assumptions!$A$4:$A$12))&gt;0</f>
        <v>1</v>
      </c>
    </row>
    <row r="567" spans="1:9" x14ac:dyDescent="0.2">
      <c r="A567" t="s">
        <v>615</v>
      </c>
      <c r="B567" t="s">
        <v>870</v>
      </c>
      <c r="C567" t="s">
        <v>3390</v>
      </c>
      <c r="D567" t="s">
        <v>627</v>
      </c>
      <c r="E567" t="s">
        <v>46</v>
      </c>
      <c r="F567" t="s">
        <v>47</v>
      </c>
      <c r="G567" t="s">
        <v>5</v>
      </c>
      <c r="H567" t="s">
        <v>623</v>
      </c>
      <c r="I567" t="b" cm="1">
        <f t="array" ref="I567">SUMPRODUCT(--(D567=Assumptions!$A$4:$A$12))&gt;0</f>
        <v>1</v>
      </c>
    </row>
    <row r="568" spans="1:9" x14ac:dyDescent="0.2">
      <c r="A568" t="s">
        <v>615</v>
      </c>
      <c r="B568" t="s">
        <v>871</v>
      </c>
      <c r="C568" t="s">
        <v>200</v>
      </c>
      <c r="D568" t="s">
        <v>654</v>
      </c>
      <c r="E568" t="s">
        <v>216</v>
      </c>
      <c r="F568" t="s">
        <v>217</v>
      </c>
      <c r="G568" t="s">
        <v>15</v>
      </c>
      <c r="H568" t="s">
        <v>623</v>
      </c>
      <c r="I568" t="b" cm="1">
        <f t="array" ref="I568">SUMPRODUCT(--(D568=Assumptions!$A$4:$A$12))&gt;0</f>
        <v>1</v>
      </c>
    </row>
    <row r="569" spans="1:9" x14ac:dyDescent="0.2">
      <c r="A569" t="s">
        <v>615</v>
      </c>
      <c r="B569" t="s">
        <v>871</v>
      </c>
      <c r="C569" t="s">
        <v>200</v>
      </c>
      <c r="D569" t="s">
        <v>654</v>
      </c>
      <c r="E569" t="s">
        <v>872</v>
      </c>
      <c r="F569" t="s">
        <v>873</v>
      </c>
      <c r="G569" t="s">
        <v>617</v>
      </c>
      <c r="H569" t="s">
        <v>623</v>
      </c>
      <c r="I569" t="b" cm="1">
        <f t="array" ref="I569">SUMPRODUCT(--(D569=Assumptions!$A$4:$A$12))&gt;0</f>
        <v>1</v>
      </c>
    </row>
    <row r="570" spans="1:9" x14ac:dyDescent="0.2">
      <c r="A570" t="s">
        <v>615</v>
      </c>
      <c r="B570" t="s">
        <v>746</v>
      </c>
      <c r="C570" t="s">
        <v>2668</v>
      </c>
      <c r="D570" t="s">
        <v>627</v>
      </c>
      <c r="E570" t="s">
        <v>747</v>
      </c>
      <c r="F570" t="s">
        <v>378</v>
      </c>
      <c r="G570" t="s">
        <v>5</v>
      </c>
      <c r="H570" t="s">
        <v>623</v>
      </c>
      <c r="I570" t="b" cm="1">
        <f t="array" ref="I570">SUMPRODUCT(--(D570=Assumptions!$A$4:$A$12))&gt;0</f>
        <v>1</v>
      </c>
    </row>
    <row r="571" spans="1:9" x14ac:dyDescent="0.2">
      <c r="A571" t="s">
        <v>615</v>
      </c>
      <c r="B571" t="s">
        <v>874</v>
      </c>
      <c r="C571" t="s">
        <v>616</v>
      </c>
      <c r="D571" t="s">
        <v>654</v>
      </c>
      <c r="E571" t="s">
        <v>657</v>
      </c>
      <c r="F571" t="s">
        <v>658</v>
      </c>
      <c r="G571" t="s">
        <v>5</v>
      </c>
      <c r="H571" t="s">
        <v>623</v>
      </c>
      <c r="I571" t="b" cm="1">
        <f t="array" ref="I571">SUMPRODUCT(--(D571=Assumptions!$A$4:$A$12))&gt;0</f>
        <v>1</v>
      </c>
    </row>
    <row r="572" spans="1:9" x14ac:dyDescent="0.2">
      <c r="A572" t="s">
        <v>615</v>
      </c>
      <c r="B572" t="s">
        <v>2669</v>
      </c>
      <c r="C572" t="s">
        <v>2180</v>
      </c>
      <c r="D572" t="s">
        <v>1193</v>
      </c>
      <c r="E572" t="s">
        <v>2670</v>
      </c>
      <c r="F572" t="s">
        <v>2671</v>
      </c>
      <c r="G572" t="s">
        <v>5</v>
      </c>
      <c r="H572" t="s">
        <v>623</v>
      </c>
      <c r="I572" t="b" cm="1">
        <f t="array" ref="I572">SUMPRODUCT(--(D572=Assumptions!$A$4:$A$12))&gt;0</f>
        <v>1</v>
      </c>
    </row>
    <row r="573" spans="1:9" x14ac:dyDescent="0.2">
      <c r="A573" t="s">
        <v>615</v>
      </c>
      <c r="B573" t="s">
        <v>2672</v>
      </c>
      <c r="C573" t="s">
        <v>2180</v>
      </c>
      <c r="D573" t="s">
        <v>1193</v>
      </c>
      <c r="E573" t="s">
        <v>147</v>
      </c>
      <c r="F573" t="s">
        <v>148</v>
      </c>
      <c r="G573" t="s">
        <v>5</v>
      </c>
      <c r="H573" t="s">
        <v>623</v>
      </c>
      <c r="I573" t="b" cm="1">
        <f t="array" ref="I573">SUMPRODUCT(--(D573=Assumptions!$A$4:$A$12))&gt;0</f>
        <v>1</v>
      </c>
    </row>
    <row r="574" spans="1:9" x14ac:dyDescent="0.2">
      <c r="A574" t="s">
        <v>615</v>
      </c>
      <c r="B574" t="s">
        <v>2673</v>
      </c>
      <c r="C574" t="s">
        <v>2180</v>
      </c>
      <c r="D574" t="s">
        <v>1193</v>
      </c>
      <c r="E574" t="s">
        <v>46</v>
      </c>
      <c r="F574" t="s">
        <v>47</v>
      </c>
      <c r="G574" t="s">
        <v>5</v>
      </c>
      <c r="H574" t="s">
        <v>623</v>
      </c>
      <c r="I574" t="b" cm="1">
        <f t="array" ref="I574">SUMPRODUCT(--(D574=Assumptions!$A$4:$A$12))&gt;0</f>
        <v>1</v>
      </c>
    </row>
    <row r="575" spans="1:9" x14ac:dyDescent="0.2">
      <c r="A575" t="s">
        <v>615</v>
      </c>
      <c r="B575" t="s">
        <v>2674</v>
      </c>
      <c r="C575" t="s">
        <v>2180</v>
      </c>
      <c r="D575" t="s">
        <v>1193</v>
      </c>
      <c r="E575" t="s">
        <v>1882</v>
      </c>
      <c r="F575" t="s">
        <v>1883</v>
      </c>
      <c r="G575" t="s">
        <v>5</v>
      </c>
      <c r="H575" t="s">
        <v>623</v>
      </c>
      <c r="I575" t="b" cm="1">
        <f t="array" ref="I575">SUMPRODUCT(--(D575=Assumptions!$A$4:$A$12))&gt;0</f>
        <v>1</v>
      </c>
    </row>
    <row r="576" spans="1:9" x14ac:dyDescent="0.2">
      <c r="A576" t="s">
        <v>615</v>
      </c>
      <c r="B576" t="s">
        <v>2675</v>
      </c>
      <c r="C576" t="s">
        <v>2180</v>
      </c>
      <c r="D576" t="s">
        <v>1193</v>
      </c>
      <c r="E576" t="s">
        <v>2254</v>
      </c>
      <c r="F576" t="s">
        <v>2255</v>
      </c>
      <c r="G576" t="s">
        <v>5</v>
      </c>
      <c r="H576" t="s">
        <v>623</v>
      </c>
      <c r="I576" t="b" cm="1">
        <f t="array" ref="I576">SUMPRODUCT(--(D576=Assumptions!$A$4:$A$12))&gt;0</f>
        <v>1</v>
      </c>
    </row>
    <row r="577" spans="1:9" x14ac:dyDescent="0.2">
      <c r="A577" t="s">
        <v>615</v>
      </c>
      <c r="B577" t="s">
        <v>2676</v>
      </c>
      <c r="C577" t="s">
        <v>2180</v>
      </c>
      <c r="D577" t="s">
        <v>1193</v>
      </c>
      <c r="E577" t="s">
        <v>10</v>
      </c>
      <c r="F577" t="s">
        <v>11</v>
      </c>
      <c r="G577" t="s">
        <v>5</v>
      </c>
      <c r="H577" t="s">
        <v>623</v>
      </c>
      <c r="I577" t="b" cm="1">
        <f t="array" ref="I577">SUMPRODUCT(--(D577=Assumptions!$A$4:$A$12))&gt;0</f>
        <v>1</v>
      </c>
    </row>
    <row r="578" spans="1:9" x14ac:dyDescent="0.2">
      <c r="A578" t="s">
        <v>615</v>
      </c>
      <c r="B578" t="s">
        <v>2677</v>
      </c>
      <c r="C578" t="s">
        <v>2180</v>
      </c>
      <c r="D578" t="s">
        <v>1193</v>
      </c>
      <c r="E578" t="s">
        <v>10</v>
      </c>
      <c r="F578" t="s">
        <v>11</v>
      </c>
      <c r="G578" t="s">
        <v>5</v>
      </c>
      <c r="H578" t="s">
        <v>623</v>
      </c>
      <c r="I578" t="b" cm="1">
        <f t="array" ref="I578">SUMPRODUCT(--(D578=Assumptions!$A$4:$A$12))&gt;0</f>
        <v>1</v>
      </c>
    </row>
    <row r="579" spans="1:9" x14ac:dyDescent="0.2">
      <c r="A579" t="s">
        <v>615</v>
      </c>
      <c r="B579" t="s">
        <v>2678</v>
      </c>
      <c r="C579" t="s">
        <v>615</v>
      </c>
      <c r="D579" t="s">
        <v>1356</v>
      </c>
      <c r="E579" t="s">
        <v>10</v>
      </c>
      <c r="F579" t="s">
        <v>11</v>
      </c>
      <c r="G579" t="s">
        <v>5</v>
      </c>
      <c r="H579" t="s">
        <v>623</v>
      </c>
      <c r="I579" t="b" cm="1">
        <f t="array" ref="I579">SUMPRODUCT(--(D579=Assumptions!$A$4:$A$12))&gt;0</f>
        <v>0</v>
      </c>
    </row>
    <row r="580" spans="1:9" x14ac:dyDescent="0.2">
      <c r="A580" t="s">
        <v>615</v>
      </c>
      <c r="B580" t="s">
        <v>2679</v>
      </c>
      <c r="C580" t="s">
        <v>2180</v>
      </c>
      <c r="D580" t="s">
        <v>1193</v>
      </c>
      <c r="E580" t="s">
        <v>2194</v>
      </c>
      <c r="F580" t="s">
        <v>2195</v>
      </c>
      <c r="G580" t="s">
        <v>5</v>
      </c>
      <c r="H580" t="s">
        <v>623</v>
      </c>
      <c r="I580" t="b" cm="1">
        <f t="array" ref="I580">SUMPRODUCT(--(D580=Assumptions!$A$4:$A$12))&gt;0</f>
        <v>1</v>
      </c>
    </row>
    <row r="581" spans="1:9" x14ac:dyDescent="0.2">
      <c r="A581" t="s">
        <v>615</v>
      </c>
      <c r="B581" t="s">
        <v>2680</v>
      </c>
      <c r="C581" t="s">
        <v>2180</v>
      </c>
      <c r="D581" t="s">
        <v>1193</v>
      </c>
      <c r="E581" t="s">
        <v>36</v>
      </c>
      <c r="F581" t="s">
        <v>37</v>
      </c>
      <c r="G581" t="s">
        <v>5</v>
      </c>
      <c r="H581" t="s">
        <v>623</v>
      </c>
      <c r="I581" t="b" cm="1">
        <f t="array" ref="I581">SUMPRODUCT(--(D581=Assumptions!$A$4:$A$12))&gt;0</f>
        <v>1</v>
      </c>
    </row>
    <row r="582" spans="1:9" x14ac:dyDescent="0.2">
      <c r="A582" t="s">
        <v>615</v>
      </c>
      <c r="B582" t="s">
        <v>2681</v>
      </c>
      <c r="C582" t="s">
        <v>3392</v>
      </c>
      <c r="D582" t="s">
        <v>1356</v>
      </c>
      <c r="E582" t="s">
        <v>10</v>
      </c>
      <c r="F582" t="s">
        <v>11</v>
      </c>
      <c r="G582" t="s">
        <v>5</v>
      </c>
      <c r="H582" t="s">
        <v>623</v>
      </c>
      <c r="I582" t="b" cm="1">
        <f t="array" ref="I582">SUMPRODUCT(--(D582=Assumptions!$A$4:$A$12))&gt;0</f>
        <v>0</v>
      </c>
    </row>
    <row r="583" spans="1:9" x14ac:dyDescent="0.2">
      <c r="A583" t="s">
        <v>615</v>
      </c>
      <c r="B583" t="s">
        <v>33</v>
      </c>
      <c r="C583" t="s">
        <v>1171</v>
      </c>
      <c r="D583" t="s">
        <v>627</v>
      </c>
      <c r="E583" t="s">
        <v>136</v>
      </c>
      <c r="F583" t="s">
        <v>137</v>
      </c>
      <c r="G583" t="s">
        <v>617</v>
      </c>
      <c r="H583" t="s">
        <v>623</v>
      </c>
      <c r="I583" t="b" cm="1">
        <f t="array" ref="I583">SUMPRODUCT(--(D583=Assumptions!$A$4:$A$12))&gt;0</f>
        <v>1</v>
      </c>
    </row>
    <row r="584" spans="1:9" x14ac:dyDescent="0.2">
      <c r="A584" t="s">
        <v>615</v>
      </c>
      <c r="B584" t="s">
        <v>33</v>
      </c>
      <c r="C584" t="s">
        <v>1171</v>
      </c>
      <c r="D584" t="s">
        <v>627</v>
      </c>
      <c r="E584" t="s">
        <v>34</v>
      </c>
      <c r="F584" t="s">
        <v>35</v>
      </c>
      <c r="G584" t="s">
        <v>15</v>
      </c>
      <c r="H584" t="s">
        <v>623</v>
      </c>
      <c r="I584" t="b" cm="1">
        <f t="array" ref="I584">SUMPRODUCT(--(D584=Assumptions!$A$4:$A$12))&gt;0</f>
        <v>1</v>
      </c>
    </row>
    <row r="585" spans="1:9" x14ac:dyDescent="0.2">
      <c r="A585" t="s">
        <v>615</v>
      </c>
      <c r="B585" t="s">
        <v>2682</v>
      </c>
      <c r="C585" t="s">
        <v>2180</v>
      </c>
      <c r="D585" t="s">
        <v>1193</v>
      </c>
      <c r="E585" t="s">
        <v>2683</v>
      </c>
      <c r="F585" t="s">
        <v>2684</v>
      </c>
      <c r="G585" t="s">
        <v>5</v>
      </c>
      <c r="H585" t="s">
        <v>623</v>
      </c>
      <c r="I585" t="b" cm="1">
        <f t="array" ref="I585">SUMPRODUCT(--(D585=Assumptions!$A$4:$A$12))&gt;0</f>
        <v>1</v>
      </c>
    </row>
    <row r="586" spans="1:9" x14ac:dyDescent="0.2">
      <c r="A586" t="s">
        <v>615</v>
      </c>
      <c r="B586" t="s">
        <v>2685</v>
      </c>
      <c r="C586" t="s">
        <v>615</v>
      </c>
      <c r="D586" t="s">
        <v>1356</v>
      </c>
      <c r="E586" t="s">
        <v>2148</v>
      </c>
      <c r="F586" t="s">
        <v>2149</v>
      </c>
      <c r="G586" t="s">
        <v>5</v>
      </c>
      <c r="H586" t="s">
        <v>623</v>
      </c>
      <c r="I586" t="b" cm="1">
        <f t="array" ref="I586">SUMPRODUCT(--(D586=Assumptions!$A$4:$A$12))&gt;0</f>
        <v>0</v>
      </c>
    </row>
    <row r="587" spans="1:9" x14ac:dyDescent="0.2">
      <c r="A587" t="s">
        <v>615</v>
      </c>
      <c r="B587" t="s">
        <v>2686</v>
      </c>
      <c r="C587" t="s">
        <v>2180</v>
      </c>
      <c r="D587" t="s">
        <v>1193</v>
      </c>
      <c r="E587" t="s">
        <v>141</v>
      </c>
      <c r="F587" t="s">
        <v>142</v>
      </c>
      <c r="G587" t="s">
        <v>5</v>
      </c>
      <c r="H587" t="s">
        <v>623</v>
      </c>
      <c r="I587" t="b" cm="1">
        <f t="array" ref="I587">SUMPRODUCT(--(D587=Assumptions!$A$4:$A$12))&gt;0</f>
        <v>1</v>
      </c>
    </row>
    <row r="588" spans="1:9" x14ac:dyDescent="0.2">
      <c r="A588" t="s">
        <v>2687</v>
      </c>
      <c r="B588" t="s">
        <v>2688</v>
      </c>
      <c r="C588" t="s">
        <v>615</v>
      </c>
      <c r="D588" t="s">
        <v>2175</v>
      </c>
      <c r="E588" t="s">
        <v>1945</v>
      </c>
      <c r="F588" t="s">
        <v>1946</v>
      </c>
      <c r="G588" t="s">
        <v>622</v>
      </c>
      <c r="H588" t="s">
        <v>623</v>
      </c>
      <c r="I588" t="b" cm="1">
        <f t="array" ref="I588">SUMPRODUCT(--(D588=Assumptions!$A$4:$A$12))&gt;0</f>
        <v>0</v>
      </c>
    </row>
    <row r="589" spans="1:9" x14ac:dyDescent="0.2">
      <c r="A589" t="s">
        <v>2689</v>
      </c>
      <c r="B589" t="s">
        <v>2690</v>
      </c>
      <c r="C589" t="s">
        <v>615</v>
      </c>
      <c r="D589" t="s">
        <v>2175</v>
      </c>
      <c r="E589" t="s">
        <v>1945</v>
      </c>
      <c r="F589" t="s">
        <v>1946</v>
      </c>
      <c r="G589" t="s">
        <v>622</v>
      </c>
      <c r="H589" t="s">
        <v>623</v>
      </c>
      <c r="I589" t="b" cm="1">
        <f t="array" ref="I589">SUMPRODUCT(--(D589=Assumptions!$A$4:$A$12))&gt;0</f>
        <v>0</v>
      </c>
    </row>
    <row r="590" spans="1:9" x14ac:dyDescent="0.2">
      <c r="A590" t="s">
        <v>2691</v>
      </c>
      <c r="B590" t="s">
        <v>746</v>
      </c>
      <c r="C590" t="s">
        <v>615</v>
      </c>
      <c r="D590" t="s">
        <v>2201</v>
      </c>
      <c r="E590" t="s">
        <v>747</v>
      </c>
      <c r="F590" t="s">
        <v>378</v>
      </c>
      <c r="G590" t="s">
        <v>622</v>
      </c>
      <c r="H590" t="s">
        <v>623</v>
      </c>
      <c r="I590" t="b" cm="1">
        <f t="array" ref="I590">SUMPRODUCT(--(D590=Assumptions!$A$4:$A$12))&gt;0</f>
        <v>0</v>
      </c>
    </row>
    <row r="591" spans="1:9" x14ac:dyDescent="0.2">
      <c r="A591" t="s">
        <v>2691</v>
      </c>
      <c r="B591" t="s">
        <v>2676</v>
      </c>
      <c r="C591" t="s">
        <v>615</v>
      </c>
      <c r="D591" t="s">
        <v>2201</v>
      </c>
      <c r="E591" t="s">
        <v>10</v>
      </c>
      <c r="F591" t="s">
        <v>11</v>
      </c>
      <c r="G591" t="s">
        <v>622</v>
      </c>
      <c r="H591" t="s">
        <v>623</v>
      </c>
      <c r="I591" t="b" cm="1">
        <f t="array" ref="I591">SUMPRODUCT(--(D591=Assumptions!$A$4:$A$12))&gt;0</f>
        <v>0</v>
      </c>
    </row>
    <row r="592" spans="1:9" x14ac:dyDescent="0.2">
      <c r="A592" t="s">
        <v>3388</v>
      </c>
      <c r="B592" t="s">
        <v>2686</v>
      </c>
      <c r="C592" t="s">
        <v>615</v>
      </c>
      <c r="D592" t="s">
        <v>2201</v>
      </c>
      <c r="E592" t="s">
        <v>141</v>
      </c>
      <c r="F592" t="s">
        <v>142</v>
      </c>
      <c r="G592" t="s">
        <v>622</v>
      </c>
      <c r="H592" t="s">
        <v>623</v>
      </c>
      <c r="I592" t="b" cm="1">
        <f t="array" ref="I592">SUMPRODUCT(--(D592=Assumptions!$A$4:$A$12))&gt;0</f>
        <v>0</v>
      </c>
    </row>
    <row r="593" spans="1:9" x14ac:dyDescent="0.2">
      <c r="A593" t="s">
        <v>481</v>
      </c>
      <c r="B593" t="s">
        <v>2692</v>
      </c>
      <c r="C593" t="s">
        <v>2180</v>
      </c>
      <c r="D593" t="s">
        <v>1193</v>
      </c>
      <c r="E593" t="s">
        <v>28</v>
      </c>
      <c r="F593" t="s">
        <v>29</v>
      </c>
      <c r="G593" t="s">
        <v>5</v>
      </c>
      <c r="H593" t="s">
        <v>623</v>
      </c>
      <c r="I593" t="b" cm="1">
        <f t="array" ref="I593">SUMPRODUCT(--(D593=Assumptions!$A$4:$A$12))&gt;0</f>
        <v>1</v>
      </c>
    </row>
    <row r="594" spans="1:9" x14ac:dyDescent="0.2">
      <c r="A594" t="s">
        <v>481</v>
      </c>
      <c r="B594" t="s">
        <v>2004</v>
      </c>
      <c r="C594" t="s">
        <v>2180</v>
      </c>
      <c r="D594" t="s">
        <v>1193</v>
      </c>
      <c r="E594" t="s">
        <v>10</v>
      </c>
      <c r="F594" t="s">
        <v>11</v>
      </c>
      <c r="G594" t="s">
        <v>5</v>
      </c>
      <c r="H594" t="s">
        <v>623</v>
      </c>
      <c r="I594" t="b" cm="1">
        <f t="array" ref="I594">SUMPRODUCT(--(D594=Assumptions!$A$4:$A$12))&gt;0</f>
        <v>1</v>
      </c>
    </row>
    <row r="595" spans="1:9" x14ac:dyDescent="0.2">
      <c r="A595" t="s">
        <v>481</v>
      </c>
      <c r="B595" t="s">
        <v>2693</v>
      </c>
      <c r="C595" t="s">
        <v>2180</v>
      </c>
      <c r="D595" t="s">
        <v>1193</v>
      </c>
      <c r="E595" t="s">
        <v>2137</v>
      </c>
      <c r="F595" t="s">
        <v>2138</v>
      </c>
      <c r="G595" t="s">
        <v>5</v>
      </c>
      <c r="H595" t="s">
        <v>623</v>
      </c>
      <c r="I595" t="b" cm="1">
        <f t="array" ref="I595">SUMPRODUCT(--(D595=Assumptions!$A$4:$A$12))&gt;0</f>
        <v>1</v>
      </c>
    </row>
    <row r="596" spans="1:9" x14ac:dyDescent="0.2">
      <c r="A596" t="s">
        <v>481</v>
      </c>
      <c r="B596" t="s">
        <v>2694</v>
      </c>
      <c r="C596" t="s">
        <v>2180</v>
      </c>
      <c r="D596" t="s">
        <v>1193</v>
      </c>
      <c r="E596" t="s">
        <v>1217</v>
      </c>
      <c r="F596" t="s">
        <v>1218</v>
      </c>
      <c r="G596" t="s">
        <v>5</v>
      </c>
      <c r="H596" t="s">
        <v>623</v>
      </c>
      <c r="I596" t="b" cm="1">
        <f t="array" ref="I596">SUMPRODUCT(--(D596=Assumptions!$A$4:$A$12))&gt;0</f>
        <v>1</v>
      </c>
    </row>
    <row r="597" spans="1:9" x14ac:dyDescent="0.2">
      <c r="A597" t="s">
        <v>481</v>
      </c>
      <c r="B597" t="s">
        <v>2695</v>
      </c>
      <c r="C597" t="s">
        <v>2180</v>
      </c>
      <c r="D597" t="s">
        <v>1193</v>
      </c>
      <c r="E597" t="s">
        <v>2696</v>
      </c>
      <c r="F597" t="s">
        <v>2697</v>
      </c>
      <c r="G597" t="s">
        <v>5</v>
      </c>
      <c r="H597" t="s">
        <v>623</v>
      </c>
      <c r="I597" t="b" cm="1">
        <f t="array" ref="I597">SUMPRODUCT(--(D597=Assumptions!$A$4:$A$12))&gt;0</f>
        <v>1</v>
      </c>
    </row>
    <row r="598" spans="1:9" x14ac:dyDescent="0.2">
      <c r="A598" t="s">
        <v>481</v>
      </c>
      <c r="B598" t="s">
        <v>875</v>
      </c>
      <c r="C598" t="s">
        <v>2698</v>
      </c>
      <c r="D598" t="s">
        <v>627</v>
      </c>
      <c r="E598" t="s">
        <v>876</v>
      </c>
      <c r="F598" t="s">
        <v>877</v>
      </c>
      <c r="G598" t="s">
        <v>5</v>
      </c>
      <c r="H598" t="s">
        <v>623</v>
      </c>
      <c r="I598" t="b" cm="1">
        <f t="array" ref="I598">SUMPRODUCT(--(D598=Assumptions!$A$4:$A$12))&gt;0</f>
        <v>1</v>
      </c>
    </row>
    <row r="599" spans="1:9" x14ac:dyDescent="0.2">
      <c r="A599" t="s">
        <v>481</v>
      </c>
      <c r="B599" t="s">
        <v>2699</v>
      </c>
      <c r="C599" t="s">
        <v>2180</v>
      </c>
      <c r="D599" t="s">
        <v>1193</v>
      </c>
      <c r="E599" t="s">
        <v>10</v>
      </c>
      <c r="F599" t="s">
        <v>11</v>
      </c>
      <c r="G599" t="s">
        <v>5</v>
      </c>
      <c r="H599" t="s">
        <v>623</v>
      </c>
      <c r="I599" t="b" cm="1">
        <f t="array" ref="I599">SUMPRODUCT(--(D599=Assumptions!$A$4:$A$12))&gt;0</f>
        <v>1</v>
      </c>
    </row>
    <row r="600" spans="1:9" x14ac:dyDescent="0.2">
      <c r="A600" t="s">
        <v>481</v>
      </c>
      <c r="B600" t="s">
        <v>485</v>
      </c>
      <c r="C600" t="s">
        <v>257</v>
      </c>
      <c r="D600" t="s">
        <v>654</v>
      </c>
      <c r="E600" t="s">
        <v>73</v>
      </c>
      <c r="F600" t="s">
        <v>74</v>
      </c>
      <c r="G600" t="s">
        <v>5</v>
      </c>
      <c r="H600" t="s">
        <v>623</v>
      </c>
      <c r="I600" t="b" cm="1">
        <f t="array" ref="I600">SUMPRODUCT(--(D600=Assumptions!$A$4:$A$12))&gt;0</f>
        <v>1</v>
      </c>
    </row>
    <row r="601" spans="1:9" x14ac:dyDescent="0.2">
      <c r="A601" t="s">
        <v>481</v>
      </c>
      <c r="B601" t="s">
        <v>2700</v>
      </c>
      <c r="C601" t="s">
        <v>2180</v>
      </c>
      <c r="D601" t="s">
        <v>1193</v>
      </c>
      <c r="E601" t="s">
        <v>75</v>
      </c>
      <c r="F601" t="s">
        <v>76</v>
      </c>
      <c r="G601" t="s">
        <v>5</v>
      </c>
      <c r="H601" t="s">
        <v>623</v>
      </c>
      <c r="I601" t="b" cm="1">
        <f t="array" ref="I601">SUMPRODUCT(--(D601=Assumptions!$A$4:$A$12))&gt;0</f>
        <v>1</v>
      </c>
    </row>
    <row r="602" spans="1:9" x14ac:dyDescent="0.2">
      <c r="A602" t="s">
        <v>481</v>
      </c>
      <c r="B602" t="s">
        <v>2701</v>
      </c>
      <c r="C602" t="s">
        <v>481</v>
      </c>
      <c r="D602" t="s">
        <v>1356</v>
      </c>
      <c r="E602" t="s">
        <v>36</v>
      </c>
      <c r="F602" t="s">
        <v>37</v>
      </c>
      <c r="G602" t="s">
        <v>5</v>
      </c>
      <c r="H602" t="s">
        <v>623</v>
      </c>
      <c r="I602" t="b" cm="1">
        <f t="array" ref="I602">SUMPRODUCT(--(D602=Assumptions!$A$4:$A$12))&gt;0</f>
        <v>0</v>
      </c>
    </row>
    <row r="603" spans="1:9" x14ac:dyDescent="0.2">
      <c r="A603" t="s">
        <v>481</v>
      </c>
      <c r="B603" t="s">
        <v>878</v>
      </c>
      <c r="C603" t="s">
        <v>496</v>
      </c>
      <c r="D603" t="s">
        <v>627</v>
      </c>
      <c r="E603" t="s">
        <v>493</v>
      </c>
      <c r="F603" t="s">
        <v>494</v>
      </c>
      <c r="G603" t="s">
        <v>5</v>
      </c>
      <c r="H603" t="s">
        <v>623</v>
      </c>
      <c r="I603" t="b" cm="1">
        <f t="array" ref="I603">SUMPRODUCT(--(D603=Assumptions!$A$4:$A$12))&gt;0</f>
        <v>1</v>
      </c>
    </row>
    <row r="604" spans="1:9" x14ac:dyDescent="0.2">
      <c r="A604" t="s">
        <v>481</v>
      </c>
      <c r="B604" t="s">
        <v>2702</v>
      </c>
      <c r="C604" t="s">
        <v>2180</v>
      </c>
      <c r="D604" t="s">
        <v>1193</v>
      </c>
      <c r="E604" t="s">
        <v>143</v>
      </c>
      <c r="F604" t="s">
        <v>144</v>
      </c>
      <c r="G604" t="s">
        <v>5</v>
      </c>
      <c r="H604" t="s">
        <v>623</v>
      </c>
      <c r="I604" t="b" cm="1">
        <f t="array" ref="I604">SUMPRODUCT(--(D604=Assumptions!$A$4:$A$12))&gt;0</f>
        <v>1</v>
      </c>
    </row>
    <row r="605" spans="1:9" x14ac:dyDescent="0.2">
      <c r="A605" t="s">
        <v>481</v>
      </c>
      <c r="B605" t="s">
        <v>2703</v>
      </c>
      <c r="C605" t="s">
        <v>2180</v>
      </c>
      <c r="D605" t="s">
        <v>1193</v>
      </c>
      <c r="E605" t="s">
        <v>2704</v>
      </c>
      <c r="F605" t="s">
        <v>2705</v>
      </c>
      <c r="G605" t="s">
        <v>5</v>
      </c>
      <c r="H605" t="s">
        <v>623</v>
      </c>
      <c r="I605" t="b" cm="1">
        <f t="array" ref="I605">SUMPRODUCT(--(D605=Assumptions!$A$4:$A$12))&gt;0</f>
        <v>1</v>
      </c>
    </row>
    <row r="606" spans="1:9" x14ac:dyDescent="0.2">
      <c r="A606" t="s">
        <v>481</v>
      </c>
      <c r="B606" t="s">
        <v>2706</v>
      </c>
      <c r="C606" t="s">
        <v>2180</v>
      </c>
      <c r="D606" t="s">
        <v>1193</v>
      </c>
      <c r="E606" t="s">
        <v>10</v>
      </c>
      <c r="F606" t="s">
        <v>11</v>
      </c>
      <c r="G606" t="s">
        <v>5</v>
      </c>
      <c r="H606" t="s">
        <v>623</v>
      </c>
      <c r="I606" t="b" cm="1">
        <f t="array" ref="I606">SUMPRODUCT(--(D606=Assumptions!$A$4:$A$12))&gt;0</f>
        <v>1</v>
      </c>
    </row>
    <row r="607" spans="1:9" x14ac:dyDescent="0.2">
      <c r="A607" t="s">
        <v>481</v>
      </c>
      <c r="B607" t="s">
        <v>2707</v>
      </c>
      <c r="C607" t="s">
        <v>481</v>
      </c>
      <c r="D607" t="s">
        <v>1356</v>
      </c>
      <c r="E607" t="s">
        <v>1424</v>
      </c>
      <c r="F607" t="s">
        <v>1425</v>
      </c>
      <c r="G607" t="s">
        <v>5</v>
      </c>
      <c r="H607" t="s">
        <v>623</v>
      </c>
      <c r="I607" t="b" cm="1">
        <f t="array" ref="I607">SUMPRODUCT(--(D607=Assumptions!$A$4:$A$12))&gt;0</f>
        <v>0</v>
      </c>
    </row>
    <row r="608" spans="1:9" x14ac:dyDescent="0.2">
      <c r="A608" t="s">
        <v>481</v>
      </c>
      <c r="B608" t="s">
        <v>2708</v>
      </c>
      <c r="C608" t="s">
        <v>481</v>
      </c>
      <c r="D608" t="s">
        <v>1356</v>
      </c>
      <c r="E608" t="s">
        <v>1377</v>
      </c>
      <c r="F608" t="s">
        <v>1378</v>
      </c>
      <c r="G608" t="s">
        <v>5</v>
      </c>
      <c r="H608" t="s">
        <v>623</v>
      </c>
      <c r="I608" t="b" cm="1">
        <f t="array" ref="I608">SUMPRODUCT(--(D608=Assumptions!$A$4:$A$12))&gt;0</f>
        <v>0</v>
      </c>
    </row>
    <row r="609" spans="1:9" x14ac:dyDescent="0.2">
      <c r="A609" t="s">
        <v>481</v>
      </c>
      <c r="B609" t="s">
        <v>2709</v>
      </c>
      <c r="C609" t="s">
        <v>481</v>
      </c>
      <c r="D609" t="s">
        <v>1356</v>
      </c>
      <c r="E609" t="s">
        <v>2710</v>
      </c>
      <c r="F609" t="s">
        <v>2711</v>
      </c>
      <c r="G609" t="s">
        <v>5</v>
      </c>
      <c r="H609" t="s">
        <v>623</v>
      </c>
      <c r="I609" t="b" cm="1">
        <f t="array" ref="I609">SUMPRODUCT(--(D609=Assumptions!$A$4:$A$12))&gt;0</f>
        <v>0</v>
      </c>
    </row>
    <row r="610" spans="1:9" x14ac:dyDescent="0.2">
      <c r="A610" t="s">
        <v>481</v>
      </c>
      <c r="B610" t="s">
        <v>1997</v>
      </c>
      <c r="C610" t="s">
        <v>2180</v>
      </c>
      <c r="D610" t="s">
        <v>1193</v>
      </c>
      <c r="E610" t="s">
        <v>10</v>
      </c>
      <c r="F610" t="s">
        <v>11</v>
      </c>
      <c r="G610" t="s">
        <v>5</v>
      </c>
      <c r="H610" t="s">
        <v>623</v>
      </c>
      <c r="I610" t="b" cm="1">
        <f t="array" ref="I610">SUMPRODUCT(--(D610=Assumptions!$A$4:$A$12))&gt;0</f>
        <v>1</v>
      </c>
    </row>
    <row r="611" spans="1:9" x14ac:dyDescent="0.2">
      <c r="A611" t="s">
        <v>481</v>
      </c>
      <c r="B611" t="s">
        <v>879</v>
      </c>
      <c r="C611" t="s">
        <v>2712</v>
      </c>
      <c r="D611" t="s">
        <v>627</v>
      </c>
      <c r="E611" t="s">
        <v>880</v>
      </c>
      <c r="F611" t="s">
        <v>262</v>
      </c>
      <c r="G611" t="s">
        <v>5</v>
      </c>
      <c r="H611" t="s">
        <v>623</v>
      </c>
      <c r="I611" t="b" cm="1">
        <f t="array" ref="I611">SUMPRODUCT(--(D611=Assumptions!$A$4:$A$12))&gt;0</f>
        <v>1</v>
      </c>
    </row>
    <row r="612" spans="1:9" x14ac:dyDescent="0.2">
      <c r="A612" t="s">
        <v>496</v>
      </c>
      <c r="B612" t="s">
        <v>881</v>
      </c>
      <c r="C612" t="s">
        <v>572</v>
      </c>
      <c r="D612" t="s">
        <v>627</v>
      </c>
      <c r="E612" t="s">
        <v>361</v>
      </c>
      <c r="F612" t="s">
        <v>362</v>
      </c>
      <c r="G612" t="s">
        <v>5</v>
      </c>
      <c r="H612" t="s">
        <v>623</v>
      </c>
      <c r="I612" t="b" cm="1">
        <f t="array" ref="I612">SUMPRODUCT(--(D612=Assumptions!$A$4:$A$12))&gt;0</f>
        <v>1</v>
      </c>
    </row>
    <row r="613" spans="1:9" x14ac:dyDescent="0.2">
      <c r="A613" t="s">
        <v>496</v>
      </c>
      <c r="B613" t="s">
        <v>2713</v>
      </c>
      <c r="C613" t="s">
        <v>2180</v>
      </c>
      <c r="D613" t="s">
        <v>1193</v>
      </c>
      <c r="E613" t="s">
        <v>2714</v>
      </c>
      <c r="F613" t="s">
        <v>2715</v>
      </c>
      <c r="G613" t="s">
        <v>5</v>
      </c>
      <c r="H613" t="s">
        <v>623</v>
      </c>
      <c r="I613" t="b" cm="1">
        <f t="array" ref="I613">SUMPRODUCT(--(D613=Assumptions!$A$4:$A$12))&gt;0</f>
        <v>1</v>
      </c>
    </row>
    <row r="614" spans="1:9" x14ac:dyDescent="0.2">
      <c r="A614" t="s">
        <v>496</v>
      </c>
      <c r="B614" t="s">
        <v>882</v>
      </c>
      <c r="C614" t="s">
        <v>2562</v>
      </c>
      <c r="D614" t="s">
        <v>640</v>
      </c>
      <c r="E614" t="s">
        <v>583</v>
      </c>
      <c r="F614" t="s">
        <v>584</v>
      </c>
      <c r="G614" t="s">
        <v>5</v>
      </c>
      <c r="H614" t="s">
        <v>623</v>
      </c>
      <c r="I614" t="b" cm="1">
        <f t="array" ref="I614">SUMPRODUCT(--(D614=Assumptions!$A$4:$A$12))&gt;0</f>
        <v>1</v>
      </c>
    </row>
    <row r="615" spans="1:9" x14ac:dyDescent="0.2">
      <c r="A615" t="s">
        <v>496</v>
      </c>
      <c r="B615" t="s">
        <v>2716</v>
      </c>
      <c r="C615" t="s">
        <v>2180</v>
      </c>
      <c r="D615" t="s">
        <v>1193</v>
      </c>
      <c r="E615" t="s">
        <v>1737</v>
      </c>
      <c r="F615" t="s">
        <v>1738</v>
      </c>
      <c r="G615" t="s">
        <v>5</v>
      </c>
      <c r="H615" t="s">
        <v>623</v>
      </c>
      <c r="I615" t="b" cm="1">
        <f t="array" ref="I615">SUMPRODUCT(--(D615=Assumptions!$A$4:$A$12))&gt;0</f>
        <v>1</v>
      </c>
    </row>
    <row r="616" spans="1:9" x14ac:dyDescent="0.2">
      <c r="A616" t="s">
        <v>496</v>
      </c>
      <c r="B616" t="s">
        <v>2717</v>
      </c>
      <c r="C616" t="s">
        <v>2180</v>
      </c>
      <c r="D616" t="s">
        <v>1193</v>
      </c>
      <c r="E616" t="s">
        <v>49</v>
      </c>
      <c r="F616" t="s">
        <v>50</v>
      </c>
      <c r="G616" t="s">
        <v>5</v>
      </c>
      <c r="H616" t="s">
        <v>623</v>
      </c>
      <c r="I616" t="b" cm="1">
        <f t="array" ref="I616">SUMPRODUCT(--(D616=Assumptions!$A$4:$A$12))&gt;0</f>
        <v>1</v>
      </c>
    </row>
    <row r="617" spans="1:9" x14ac:dyDescent="0.2">
      <c r="A617" t="s">
        <v>496</v>
      </c>
      <c r="B617" t="s">
        <v>2718</v>
      </c>
      <c r="C617" t="s">
        <v>2180</v>
      </c>
      <c r="D617" t="s">
        <v>1193</v>
      </c>
      <c r="E617" t="s">
        <v>145</v>
      </c>
      <c r="F617" t="s">
        <v>146</v>
      </c>
      <c r="G617" t="s">
        <v>5</v>
      </c>
      <c r="H617" t="s">
        <v>623</v>
      </c>
      <c r="I617" t="b" cm="1">
        <f t="array" ref="I617">SUMPRODUCT(--(D617=Assumptions!$A$4:$A$12))&gt;0</f>
        <v>1</v>
      </c>
    </row>
    <row r="618" spans="1:9" x14ac:dyDescent="0.2">
      <c r="A618" t="s">
        <v>496</v>
      </c>
      <c r="B618" t="s">
        <v>883</v>
      </c>
      <c r="C618" t="s">
        <v>481</v>
      </c>
      <c r="D618" t="s">
        <v>627</v>
      </c>
      <c r="E618" t="s">
        <v>98</v>
      </c>
      <c r="F618" t="s">
        <v>99</v>
      </c>
      <c r="G618" t="s">
        <v>15</v>
      </c>
      <c r="H618" t="s">
        <v>623</v>
      </c>
      <c r="I618" t="b" cm="1">
        <f t="array" ref="I618">SUMPRODUCT(--(D618=Assumptions!$A$4:$A$12))&gt;0</f>
        <v>1</v>
      </c>
    </row>
    <row r="619" spans="1:9" x14ac:dyDescent="0.2">
      <c r="A619" t="s">
        <v>496</v>
      </c>
      <c r="B619" t="s">
        <v>883</v>
      </c>
      <c r="C619" t="s">
        <v>481</v>
      </c>
      <c r="D619" t="s">
        <v>627</v>
      </c>
      <c r="E619" t="s">
        <v>64</v>
      </c>
      <c r="F619" t="s">
        <v>65</v>
      </c>
      <c r="G619" t="s">
        <v>617</v>
      </c>
      <c r="H619" t="s">
        <v>623</v>
      </c>
      <c r="I619" t="b" cm="1">
        <f t="array" ref="I619">SUMPRODUCT(--(D619=Assumptions!$A$4:$A$12))&gt;0</f>
        <v>1</v>
      </c>
    </row>
    <row r="620" spans="1:9" x14ac:dyDescent="0.2">
      <c r="A620" t="s">
        <v>496</v>
      </c>
      <c r="B620" t="s">
        <v>2719</v>
      </c>
      <c r="C620" t="s">
        <v>2180</v>
      </c>
      <c r="D620" t="s">
        <v>1193</v>
      </c>
      <c r="E620" t="s">
        <v>2720</v>
      </c>
      <c r="F620" t="s">
        <v>2721</v>
      </c>
      <c r="G620" t="s">
        <v>5</v>
      </c>
      <c r="H620" t="s">
        <v>623</v>
      </c>
      <c r="I620" t="b" cm="1">
        <f t="array" ref="I620">SUMPRODUCT(--(D620=Assumptions!$A$4:$A$12))&gt;0</f>
        <v>1</v>
      </c>
    </row>
    <row r="621" spans="1:9" x14ac:dyDescent="0.2">
      <c r="A621" t="s">
        <v>496</v>
      </c>
      <c r="B621" t="s">
        <v>2722</v>
      </c>
      <c r="C621" t="s">
        <v>496</v>
      </c>
      <c r="D621" t="s">
        <v>1356</v>
      </c>
      <c r="E621" t="s">
        <v>406</v>
      </c>
      <c r="F621" t="s">
        <v>407</v>
      </c>
      <c r="G621" t="s">
        <v>5</v>
      </c>
      <c r="H621" t="s">
        <v>623</v>
      </c>
      <c r="I621" t="b" cm="1">
        <f t="array" ref="I621">SUMPRODUCT(--(D621=Assumptions!$A$4:$A$12))&gt;0</f>
        <v>0</v>
      </c>
    </row>
    <row r="622" spans="1:9" x14ac:dyDescent="0.2">
      <c r="A622" t="s">
        <v>496</v>
      </c>
      <c r="B622" t="s">
        <v>2723</v>
      </c>
      <c r="C622" t="s">
        <v>2180</v>
      </c>
      <c r="D622" t="s">
        <v>1193</v>
      </c>
      <c r="E622" t="s">
        <v>2724</v>
      </c>
      <c r="F622" t="s">
        <v>2725</v>
      </c>
      <c r="G622" t="s">
        <v>5</v>
      </c>
      <c r="H622" t="s">
        <v>623</v>
      </c>
      <c r="I622" t="b" cm="1">
        <f t="array" ref="I622">SUMPRODUCT(--(D622=Assumptions!$A$4:$A$12))&gt;0</f>
        <v>1</v>
      </c>
    </row>
    <row r="623" spans="1:9" x14ac:dyDescent="0.2">
      <c r="A623" t="s">
        <v>496</v>
      </c>
      <c r="B623" t="s">
        <v>884</v>
      </c>
      <c r="C623" t="s">
        <v>2259</v>
      </c>
      <c r="D623" t="s">
        <v>627</v>
      </c>
      <c r="E623" t="s">
        <v>10</v>
      </c>
      <c r="F623" t="s">
        <v>11</v>
      </c>
      <c r="G623" t="s">
        <v>5</v>
      </c>
      <c r="H623" t="s">
        <v>623</v>
      </c>
      <c r="I623" t="b" cm="1">
        <f t="array" ref="I623">SUMPRODUCT(--(D623=Assumptions!$A$4:$A$12))&gt;0</f>
        <v>1</v>
      </c>
    </row>
    <row r="624" spans="1:9" x14ac:dyDescent="0.2">
      <c r="A624" t="s">
        <v>496</v>
      </c>
      <c r="B624" t="s">
        <v>2726</v>
      </c>
      <c r="C624" t="s">
        <v>2180</v>
      </c>
      <c r="D624" t="s">
        <v>1193</v>
      </c>
      <c r="E624" t="s">
        <v>1406</v>
      </c>
      <c r="F624" t="s">
        <v>1407</v>
      </c>
      <c r="G624" t="s">
        <v>5</v>
      </c>
      <c r="H624" t="s">
        <v>623</v>
      </c>
      <c r="I624" t="b" cm="1">
        <f t="array" ref="I624">SUMPRODUCT(--(D624=Assumptions!$A$4:$A$12))&gt;0</f>
        <v>1</v>
      </c>
    </row>
    <row r="625" spans="1:9" x14ac:dyDescent="0.2">
      <c r="A625" t="s">
        <v>496</v>
      </c>
      <c r="B625" t="s">
        <v>2013</v>
      </c>
      <c r="C625" t="s">
        <v>191</v>
      </c>
      <c r="D625" t="s">
        <v>1356</v>
      </c>
      <c r="E625" t="s">
        <v>77</v>
      </c>
      <c r="F625" t="s">
        <v>78</v>
      </c>
      <c r="G625" t="s">
        <v>5</v>
      </c>
      <c r="H625" t="s">
        <v>623</v>
      </c>
      <c r="I625" t="b" cm="1">
        <f t="array" ref="I625">SUMPRODUCT(--(D625=Assumptions!$A$4:$A$12))&gt;0</f>
        <v>0</v>
      </c>
    </row>
    <row r="626" spans="1:9" x14ac:dyDescent="0.2">
      <c r="A626" t="s">
        <v>496</v>
      </c>
      <c r="B626" t="s">
        <v>2717</v>
      </c>
      <c r="C626" t="s">
        <v>2180</v>
      </c>
      <c r="D626" t="s">
        <v>1193</v>
      </c>
      <c r="E626" t="s">
        <v>49</v>
      </c>
      <c r="F626" t="s">
        <v>50</v>
      </c>
      <c r="G626" t="s">
        <v>5</v>
      </c>
      <c r="H626" t="s">
        <v>623</v>
      </c>
      <c r="I626" t="b" cm="1">
        <f t="array" ref="I626">SUMPRODUCT(--(D626=Assumptions!$A$4:$A$12))&gt;0</f>
        <v>1</v>
      </c>
    </row>
    <row r="627" spans="1:9" x14ac:dyDescent="0.2">
      <c r="A627" t="s">
        <v>496</v>
      </c>
      <c r="B627" t="s">
        <v>2007</v>
      </c>
      <c r="C627" t="s">
        <v>3378</v>
      </c>
      <c r="D627" t="s">
        <v>1356</v>
      </c>
      <c r="E627" t="s">
        <v>1632</v>
      </c>
      <c r="F627" t="s">
        <v>1633</v>
      </c>
      <c r="G627" t="s">
        <v>5</v>
      </c>
      <c r="H627" t="s">
        <v>623</v>
      </c>
      <c r="I627" t="b" cm="1">
        <f t="array" ref="I627">SUMPRODUCT(--(D627=Assumptions!$A$4:$A$12))&gt;0</f>
        <v>0</v>
      </c>
    </row>
    <row r="628" spans="1:9" x14ac:dyDescent="0.2">
      <c r="A628" t="s">
        <v>496</v>
      </c>
      <c r="B628" t="s">
        <v>885</v>
      </c>
      <c r="C628" t="s">
        <v>2143</v>
      </c>
      <c r="D628" t="s">
        <v>640</v>
      </c>
      <c r="E628" t="s">
        <v>10</v>
      </c>
      <c r="F628" t="s">
        <v>11</v>
      </c>
      <c r="G628" t="s">
        <v>5</v>
      </c>
      <c r="H628" t="s">
        <v>623</v>
      </c>
      <c r="I628" t="b" cm="1">
        <f t="array" ref="I628">SUMPRODUCT(--(D628=Assumptions!$A$4:$A$12))&gt;0</f>
        <v>1</v>
      </c>
    </row>
    <row r="629" spans="1:9" x14ac:dyDescent="0.2">
      <c r="A629" t="s">
        <v>496</v>
      </c>
      <c r="B629" t="s">
        <v>885</v>
      </c>
      <c r="C629" t="s">
        <v>2143</v>
      </c>
      <c r="D629" t="s">
        <v>640</v>
      </c>
      <c r="E629" t="s">
        <v>98</v>
      </c>
      <c r="F629" t="s">
        <v>99</v>
      </c>
      <c r="G629" t="s">
        <v>617</v>
      </c>
      <c r="H629" t="s">
        <v>623</v>
      </c>
      <c r="I629" t="b" cm="1">
        <f t="array" ref="I629">SUMPRODUCT(--(D629=Assumptions!$A$4:$A$12))&gt;0</f>
        <v>1</v>
      </c>
    </row>
    <row r="630" spans="1:9" x14ac:dyDescent="0.2">
      <c r="A630" t="s">
        <v>496</v>
      </c>
      <c r="B630" t="s">
        <v>886</v>
      </c>
      <c r="C630" t="s">
        <v>2143</v>
      </c>
      <c r="D630" t="s">
        <v>627</v>
      </c>
      <c r="E630" t="s">
        <v>624</v>
      </c>
      <c r="F630" t="s">
        <v>625</v>
      </c>
      <c r="G630" t="s">
        <v>5</v>
      </c>
      <c r="H630" t="s">
        <v>623</v>
      </c>
      <c r="I630" t="b" cm="1">
        <f t="array" ref="I630">SUMPRODUCT(--(D630=Assumptions!$A$4:$A$12))&gt;0</f>
        <v>1</v>
      </c>
    </row>
    <row r="631" spans="1:9" x14ac:dyDescent="0.2">
      <c r="A631" t="s">
        <v>496</v>
      </c>
      <c r="B631" t="s">
        <v>886</v>
      </c>
      <c r="C631" t="s">
        <v>2143</v>
      </c>
      <c r="D631" t="s">
        <v>627</v>
      </c>
      <c r="E631" t="s">
        <v>10</v>
      </c>
      <c r="F631" t="s">
        <v>11</v>
      </c>
      <c r="G631" t="s">
        <v>617</v>
      </c>
      <c r="H631" t="s">
        <v>623</v>
      </c>
      <c r="I631" t="b" cm="1">
        <f t="array" ref="I631">SUMPRODUCT(--(D631=Assumptions!$A$4:$A$12))&gt;0</f>
        <v>1</v>
      </c>
    </row>
    <row r="632" spans="1:9" x14ac:dyDescent="0.2">
      <c r="A632" t="s">
        <v>496</v>
      </c>
      <c r="B632" t="s">
        <v>2727</v>
      </c>
      <c r="C632" t="s">
        <v>2180</v>
      </c>
      <c r="D632" t="s">
        <v>1193</v>
      </c>
      <c r="E632" t="s">
        <v>2728</v>
      </c>
      <c r="F632" t="s">
        <v>2729</v>
      </c>
      <c r="G632" t="s">
        <v>5</v>
      </c>
      <c r="H632" t="s">
        <v>623</v>
      </c>
      <c r="I632" t="b" cm="1">
        <f t="array" ref="I632">SUMPRODUCT(--(D632=Assumptions!$A$4:$A$12))&gt;0</f>
        <v>1</v>
      </c>
    </row>
    <row r="633" spans="1:9" x14ac:dyDescent="0.2">
      <c r="A633" t="s">
        <v>496</v>
      </c>
      <c r="B633" t="s">
        <v>2730</v>
      </c>
      <c r="C633" t="s">
        <v>2180</v>
      </c>
      <c r="D633" t="s">
        <v>1193</v>
      </c>
      <c r="E633" t="s">
        <v>36</v>
      </c>
      <c r="F633" t="s">
        <v>37</v>
      </c>
      <c r="G633" t="s">
        <v>5</v>
      </c>
      <c r="H633" t="s">
        <v>623</v>
      </c>
      <c r="I633" t="b" cm="1">
        <f t="array" ref="I633">SUMPRODUCT(--(D633=Assumptions!$A$4:$A$12))&gt;0</f>
        <v>1</v>
      </c>
    </row>
    <row r="634" spans="1:9" x14ac:dyDescent="0.2">
      <c r="A634" t="s">
        <v>496</v>
      </c>
      <c r="B634" t="s">
        <v>2731</v>
      </c>
      <c r="C634" t="s">
        <v>2180</v>
      </c>
      <c r="D634" t="s">
        <v>1193</v>
      </c>
      <c r="E634" t="s">
        <v>2145</v>
      </c>
      <c r="F634" t="s">
        <v>2146</v>
      </c>
      <c r="G634" t="s">
        <v>5</v>
      </c>
      <c r="H634" t="s">
        <v>623</v>
      </c>
      <c r="I634" t="b" cm="1">
        <f t="array" ref="I634">SUMPRODUCT(--(D634=Assumptions!$A$4:$A$12))&gt;0</f>
        <v>1</v>
      </c>
    </row>
    <row r="635" spans="1:9" x14ac:dyDescent="0.2">
      <c r="A635" t="s">
        <v>496</v>
      </c>
      <c r="B635" t="s">
        <v>887</v>
      </c>
      <c r="C635" t="s">
        <v>2732</v>
      </c>
      <c r="D635" t="s">
        <v>627</v>
      </c>
      <c r="E635" t="s">
        <v>888</v>
      </c>
      <c r="F635" t="s">
        <v>889</v>
      </c>
      <c r="G635" t="s">
        <v>5</v>
      </c>
      <c r="H635" t="s">
        <v>623</v>
      </c>
      <c r="I635" t="b" cm="1">
        <f t="array" ref="I635">SUMPRODUCT(--(D635=Assumptions!$A$4:$A$12))&gt;0</f>
        <v>1</v>
      </c>
    </row>
    <row r="636" spans="1:9" x14ac:dyDescent="0.2">
      <c r="A636" t="s">
        <v>496</v>
      </c>
      <c r="B636" t="s">
        <v>887</v>
      </c>
      <c r="C636" t="s">
        <v>2732</v>
      </c>
      <c r="D636" t="s">
        <v>627</v>
      </c>
      <c r="E636" t="s">
        <v>224</v>
      </c>
      <c r="F636" t="s">
        <v>225</v>
      </c>
      <c r="G636" t="s">
        <v>617</v>
      </c>
      <c r="H636" t="s">
        <v>623</v>
      </c>
      <c r="I636" t="b" cm="1">
        <f t="array" ref="I636">SUMPRODUCT(--(D636=Assumptions!$A$4:$A$12))&gt;0</f>
        <v>1</v>
      </c>
    </row>
    <row r="637" spans="1:9" x14ac:dyDescent="0.2">
      <c r="A637" t="s">
        <v>2733</v>
      </c>
      <c r="B637" t="s">
        <v>2734</v>
      </c>
      <c r="C637" t="s">
        <v>496</v>
      </c>
      <c r="D637" t="s">
        <v>2175</v>
      </c>
      <c r="E637" t="s">
        <v>1879</v>
      </c>
      <c r="F637" t="s">
        <v>1880</v>
      </c>
      <c r="G637" t="s">
        <v>622</v>
      </c>
      <c r="H637" t="s">
        <v>623</v>
      </c>
      <c r="I637" t="b" cm="1">
        <f t="array" ref="I637">SUMPRODUCT(--(D637=Assumptions!$A$4:$A$12))&gt;0</f>
        <v>0</v>
      </c>
    </row>
    <row r="638" spans="1:9" x14ac:dyDescent="0.2">
      <c r="A638" t="s">
        <v>616</v>
      </c>
      <c r="B638" t="s">
        <v>2735</v>
      </c>
      <c r="C638" t="s">
        <v>2180</v>
      </c>
      <c r="D638" t="s">
        <v>1193</v>
      </c>
      <c r="E638" t="s">
        <v>2736</v>
      </c>
      <c r="F638" t="s">
        <v>2737</v>
      </c>
      <c r="G638" t="s">
        <v>5</v>
      </c>
      <c r="H638" t="s">
        <v>623</v>
      </c>
      <c r="I638" t="b" cm="1">
        <f t="array" ref="I638">SUMPRODUCT(--(D638=Assumptions!$A$4:$A$12))&gt;0</f>
        <v>1</v>
      </c>
    </row>
    <row r="639" spans="1:9" x14ac:dyDescent="0.2">
      <c r="A639" t="s">
        <v>616</v>
      </c>
      <c r="B639" t="s">
        <v>2738</v>
      </c>
      <c r="C639" t="s">
        <v>2180</v>
      </c>
      <c r="D639" t="s">
        <v>1193</v>
      </c>
      <c r="E639" t="s">
        <v>708</v>
      </c>
      <c r="F639" t="s">
        <v>148</v>
      </c>
      <c r="G639" t="s">
        <v>5</v>
      </c>
      <c r="H639" t="s">
        <v>623</v>
      </c>
      <c r="I639" t="b" cm="1">
        <f t="array" ref="I639">SUMPRODUCT(--(D639=Assumptions!$A$4:$A$12))&gt;0</f>
        <v>1</v>
      </c>
    </row>
    <row r="640" spans="1:9" x14ac:dyDescent="0.2">
      <c r="A640" t="s">
        <v>616</v>
      </c>
      <c r="B640" t="s">
        <v>890</v>
      </c>
      <c r="C640" t="s">
        <v>3378</v>
      </c>
      <c r="D640" t="s">
        <v>627</v>
      </c>
      <c r="E640" t="s">
        <v>891</v>
      </c>
      <c r="F640" t="s">
        <v>892</v>
      </c>
      <c r="G640" t="s">
        <v>5</v>
      </c>
      <c r="H640" t="s">
        <v>623</v>
      </c>
      <c r="I640" t="b" cm="1">
        <f t="array" ref="I640">SUMPRODUCT(--(D640=Assumptions!$A$4:$A$12))&gt;0</f>
        <v>1</v>
      </c>
    </row>
    <row r="641" spans="1:9" x14ac:dyDescent="0.2">
      <c r="A641" t="s">
        <v>616</v>
      </c>
      <c r="B641" t="s">
        <v>890</v>
      </c>
      <c r="C641" t="s">
        <v>3378</v>
      </c>
      <c r="D641" t="s">
        <v>627</v>
      </c>
      <c r="E641" t="s">
        <v>620</v>
      </c>
      <c r="F641" t="s">
        <v>621</v>
      </c>
      <c r="G641" t="s">
        <v>617</v>
      </c>
      <c r="H641" t="s">
        <v>623</v>
      </c>
      <c r="I641" t="b" cm="1">
        <f t="array" ref="I641">SUMPRODUCT(--(D641=Assumptions!$A$4:$A$12))&gt;0</f>
        <v>1</v>
      </c>
    </row>
    <row r="642" spans="1:9" x14ac:dyDescent="0.2">
      <c r="A642" t="s">
        <v>616</v>
      </c>
      <c r="B642" t="s">
        <v>2739</v>
      </c>
      <c r="C642" t="s">
        <v>616</v>
      </c>
      <c r="D642" t="s">
        <v>1356</v>
      </c>
      <c r="E642" t="s">
        <v>46</v>
      </c>
      <c r="F642" t="s">
        <v>47</v>
      </c>
      <c r="G642" t="s">
        <v>5</v>
      </c>
      <c r="H642" t="s">
        <v>623</v>
      </c>
      <c r="I642" t="b" cm="1">
        <f t="array" ref="I642">SUMPRODUCT(--(D642=Assumptions!$A$4:$A$12))&gt;0</f>
        <v>0</v>
      </c>
    </row>
    <row r="643" spans="1:9" x14ac:dyDescent="0.2">
      <c r="A643" t="s">
        <v>616</v>
      </c>
      <c r="B643" t="s">
        <v>2740</v>
      </c>
      <c r="C643" t="s">
        <v>616</v>
      </c>
      <c r="D643" t="s">
        <v>1356</v>
      </c>
      <c r="E643" t="s">
        <v>141</v>
      </c>
      <c r="F643" t="s">
        <v>142</v>
      </c>
      <c r="G643" t="s">
        <v>5</v>
      </c>
      <c r="H643" t="s">
        <v>623</v>
      </c>
      <c r="I643" t="b" cm="1">
        <f t="array" ref="I643">SUMPRODUCT(--(D643=Assumptions!$A$4:$A$12))&gt;0</f>
        <v>0</v>
      </c>
    </row>
    <row r="644" spans="1:9" x14ac:dyDescent="0.2">
      <c r="A644" t="s">
        <v>616</v>
      </c>
      <c r="B644" t="s">
        <v>893</v>
      </c>
      <c r="C644" t="s">
        <v>547</v>
      </c>
      <c r="D644" t="s">
        <v>627</v>
      </c>
      <c r="E644" t="s">
        <v>116</v>
      </c>
      <c r="F644" t="s">
        <v>117</v>
      </c>
      <c r="G644" t="s">
        <v>5</v>
      </c>
      <c r="H644" t="s">
        <v>623</v>
      </c>
      <c r="I644" t="b" cm="1">
        <f t="array" ref="I644">SUMPRODUCT(--(D644=Assumptions!$A$4:$A$12))&gt;0</f>
        <v>1</v>
      </c>
    </row>
    <row r="645" spans="1:9" x14ac:dyDescent="0.2">
      <c r="A645" t="s">
        <v>616</v>
      </c>
      <c r="B645" t="s">
        <v>2741</v>
      </c>
      <c r="C645" t="s">
        <v>2180</v>
      </c>
      <c r="D645" t="s">
        <v>1193</v>
      </c>
      <c r="E645" t="s">
        <v>1424</v>
      </c>
      <c r="F645" t="s">
        <v>1425</v>
      </c>
      <c r="G645" t="s">
        <v>5</v>
      </c>
      <c r="H645" t="s">
        <v>623</v>
      </c>
      <c r="I645" t="b" cm="1">
        <f t="array" ref="I645">SUMPRODUCT(--(D645=Assumptions!$A$4:$A$12))&gt;0</f>
        <v>1</v>
      </c>
    </row>
    <row r="646" spans="1:9" x14ac:dyDescent="0.2">
      <c r="A646" t="s">
        <v>616</v>
      </c>
      <c r="B646" t="s">
        <v>894</v>
      </c>
      <c r="C646" t="s">
        <v>138</v>
      </c>
      <c r="D646" t="s">
        <v>627</v>
      </c>
      <c r="E646" t="s">
        <v>141</v>
      </c>
      <c r="F646" t="s">
        <v>142</v>
      </c>
      <c r="G646" t="s">
        <v>5</v>
      </c>
      <c r="H646" t="s">
        <v>647</v>
      </c>
      <c r="I646" t="b" cm="1">
        <f t="array" ref="I646">SUMPRODUCT(--(D646=Assumptions!$A$4:$A$12))&gt;0</f>
        <v>1</v>
      </c>
    </row>
    <row r="647" spans="1:9" x14ac:dyDescent="0.2">
      <c r="A647" t="s">
        <v>616</v>
      </c>
      <c r="B647" t="s">
        <v>894</v>
      </c>
      <c r="C647" t="s">
        <v>138</v>
      </c>
      <c r="D647" t="s">
        <v>627</v>
      </c>
      <c r="E647" t="s">
        <v>728</v>
      </c>
      <c r="F647" t="s">
        <v>729</v>
      </c>
      <c r="G647" t="s">
        <v>5</v>
      </c>
      <c r="H647" t="s">
        <v>623</v>
      </c>
      <c r="I647" t="b" cm="1">
        <f t="array" ref="I647">SUMPRODUCT(--(D647=Assumptions!$A$4:$A$12))&gt;0</f>
        <v>1</v>
      </c>
    </row>
    <row r="648" spans="1:9" x14ac:dyDescent="0.2">
      <c r="A648" t="s">
        <v>616</v>
      </c>
      <c r="B648" t="s">
        <v>2742</v>
      </c>
      <c r="C648" t="s">
        <v>616</v>
      </c>
      <c r="D648" t="s">
        <v>1356</v>
      </c>
      <c r="E648" t="s">
        <v>2743</v>
      </c>
      <c r="F648" t="s">
        <v>2744</v>
      </c>
      <c r="G648" t="s">
        <v>617</v>
      </c>
      <c r="H648" t="s">
        <v>623</v>
      </c>
      <c r="I648" t="b" cm="1">
        <f t="array" ref="I648">SUMPRODUCT(--(D648=Assumptions!$A$4:$A$12))&gt;0</f>
        <v>0</v>
      </c>
    </row>
    <row r="649" spans="1:9" x14ac:dyDescent="0.2">
      <c r="A649" t="s">
        <v>616</v>
      </c>
      <c r="B649" t="s">
        <v>895</v>
      </c>
      <c r="C649" t="s">
        <v>615</v>
      </c>
      <c r="D649" t="s">
        <v>627</v>
      </c>
      <c r="E649" t="s">
        <v>73</v>
      </c>
      <c r="F649" t="s">
        <v>74</v>
      </c>
      <c r="G649" t="s">
        <v>5</v>
      </c>
      <c r="H649" t="s">
        <v>623</v>
      </c>
      <c r="I649" t="b" cm="1">
        <f t="array" ref="I649">SUMPRODUCT(--(D649=Assumptions!$A$4:$A$12))&gt;0</f>
        <v>1</v>
      </c>
    </row>
    <row r="650" spans="1:9" x14ac:dyDescent="0.2">
      <c r="A650" t="s">
        <v>616</v>
      </c>
      <c r="B650" t="s">
        <v>896</v>
      </c>
      <c r="C650" t="s">
        <v>2745</v>
      </c>
      <c r="D650" t="s">
        <v>640</v>
      </c>
      <c r="E650" t="s">
        <v>897</v>
      </c>
      <c r="F650" t="s">
        <v>898</v>
      </c>
      <c r="G650" t="s">
        <v>5</v>
      </c>
      <c r="H650" t="s">
        <v>623</v>
      </c>
      <c r="I650" t="b" cm="1">
        <f t="array" ref="I650">SUMPRODUCT(--(D650=Assumptions!$A$4:$A$12))&gt;0</f>
        <v>1</v>
      </c>
    </row>
    <row r="651" spans="1:9" x14ac:dyDescent="0.2">
      <c r="A651" t="s">
        <v>616</v>
      </c>
      <c r="B651" t="s">
        <v>896</v>
      </c>
      <c r="C651" t="s">
        <v>2745</v>
      </c>
      <c r="D651" t="s">
        <v>640</v>
      </c>
      <c r="E651" t="s">
        <v>147</v>
      </c>
      <c r="F651" t="s">
        <v>148</v>
      </c>
      <c r="G651" t="s">
        <v>15</v>
      </c>
      <c r="H651" t="s">
        <v>647</v>
      </c>
      <c r="I651" t="b" cm="1">
        <f t="array" ref="I651">SUMPRODUCT(--(D651=Assumptions!$A$4:$A$12))&gt;0</f>
        <v>1</v>
      </c>
    </row>
    <row r="652" spans="1:9" x14ac:dyDescent="0.2">
      <c r="A652" t="s">
        <v>616</v>
      </c>
      <c r="B652" t="s">
        <v>899</v>
      </c>
      <c r="C652" t="s">
        <v>4</v>
      </c>
      <c r="D652" t="s">
        <v>654</v>
      </c>
      <c r="E652" t="s">
        <v>900</v>
      </c>
      <c r="F652" t="s">
        <v>901</v>
      </c>
      <c r="G652" t="s">
        <v>5</v>
      </c>
      <c r="H652" t="s">
        <v>623</v>
      </c>
      <c r="I652" t="b" cm="1">
        <f t="array" ref="I652">SUMPRODUCT(--(D652=Assumptions!$A$4:$A$12))&gt;0</f>
        <v>1</v>
      </c>
    </row>
    <row r="653" spans="1:9" x14ac:dyDescent="0.2">
      <c r="A653" t="s">
        <v>616</v>
      </c>
      <c r="B653" t="s">
        <v>902</v>
      </c>
      <c r="C653" t="s">
        <v>547</v>
      </c>
      <c r="D653" t="s">
        <v>627</v>
      </c>
      <c r="E653" t="s">
        <v>464</v>
      </c>
      <c r="F653" t="s">
        <v>465</v>
      </c>
      <c r="G653" t="s">
        <v>5</v>
      </c>
      <c r="H653" t="s">
        <v>623</v>
      </c>
      <c r="I653" t="b" cm="1">
        <f t="array" ref="I653">SUMPRODUCT(--(D653=Assumptions!$A$4:$A$12))&gt;0</f>
        <v>1</v>
      </c>
    </row>
    <row r="654" spans="1:9" x14ac:dyDescent="0.2">
      <c r="A654" t="s">
        <v>616</v>
      </c>
      <c r="B654" t="s">
        <v>2746</v>
      </c>
      <c r="C654" t="s">
        <v>2747</v>
      </c>
      <c r="D654" t="s">
        <v>1356</v>
      </c>
      <c r="E654" t="s">
        <v>71</v>
      </c>
      <c r="F654" t="s">
        <v>72</v>
      </c>
      <c r="G654" t="s">
        <v>5</v>
      </c>
      <c r="H654" t="s">
        <v>623</v>
      </c>
      <c r="I654" t="b" cm="1">
        <f t="array" ref="I654">SUMPRODUCT(--(D654=Assumptions!$A$4:$A$12))&gt;0</f>
        <v>0</v>
      </c>
    </row>
    <row r="655" spans="1:9" x14ac:dyDescent="0.2">
      <c r="A655" t="s">
        <v>616</v>
      </c>
      <c r="B655" t="s">
        <v>903</v>
      </c>
      <c r="C655" t="s">
        <v>3369</v>
      </c>
      <c r="D655" t="s">
        <v>627</v>
      </c>
      <c r="E655" t="s">
        <v>10</v>
      </c>
      <c r="F655" t="s">
        <v>11</v>
      </c>
      <c r="G655" t="s">
        <v>5</v>
      </c>
      <c r="H655" t="s">
        <v>623</v>
      </c>
      <c r="I655" t="b" cm="1">
        <f t="array" ref="I655">SUMPRODUCT(--(D655=Assumptions!$A$4:$A$12))&gt;0</f>
        <v>1</v>
      </c>
    </row>
    <row r="656" spans="1:9" x14ac:dyDescent="0.2">
      <c r="A656" t="s">
        <v>616</v>
      </c>
      <c r="B656" t="s">
        <v>2748</v>
      </c>
      <c r="C656" t="s">
        <v>2749</v>
      </c>
      <c r="D656" t="s">
        <v>1193</v>
      </c>
      <c r="E656" t="s">
        <v>1211</v>
      </c>
      <c r="F656" t="s">
        <v>1212</v>
      </c>
      <c r="G656" t="s">
        <v>5</v>
      </c>
      <c r="H656" t="s">
        <v>623</v>
      </c>
      <c r="I656" t="b" cm="1">
        <f t="array" ref="I656">SUMPRODUCT(--(D656=Assumptions!$A$4:$A$12))&gt;0</f>
        <v>1</v>
      </c>
    </row>
    <row r="657" spans="1:9" x14ac:dyDescent="0.2">
      <c r="A657" t="s">
        <v>616</v>
      </c>
      <c r="B657" t="s">
        <v>235</v>
      </c>
      <c r="C657" t="s">
        <v>200</v>
      </c>
      <c r="D657" t="s">
        <v>654</v>
      </c>
      <c r="E657" t="s">
        <v>236</v>
      </c>
      <c r="F657" t="s">
        <v>237</v>
      </c>
      <c r="G657" t="s">
        <v>5</v>
      </c>
      <c r="H657" t="s">
        <v>623</v>
      </c>
      <c r="I657" t="b" cm="1">
        <f t="array" ref="I657">SUMPRODUCT(--(D657=Assumptions!$A$4:$A$12))&gt;0</f>
        <v>1</v>
      </c>
    </row>
    <row r="658" spans="1:9" x14ac:dyDescent="0.2">
      <c r="A658" t="s">
        <v>616</v>
      </c>
      <c r="B658" t="s">
        <v>2750</v>
      </c>
      <c r="C658" t="s">
        <v>616</v>
      </c>
      <c r="D658" t="s">
        <v>1356</v>
      </c>
      <c r="E658" t="s">
        <v>2751</v>
      </c>
      <c r="F658" t="s">
        <v>2752</v>
      </c>
      <c r="G658" t="s">
        <v>617</v>
      </c>
      <c r="H658" t="s">
        <v>623</v>
      </c>
      <c r="I658" t="b" cm="1">
        <f t="array" ref="I658">SUMPRODUCT(--(D658=Assumptions!$A$4:$A$12))&gt;0</f>
        <v>0</v>
      </c>
    </row>
    <row r="659" spans="1:9" x14ac:dyDescent="0.2">
      <c r="A659" t="s">
        <v>616</v>
      </c>
      <c r="B659" t="s">
        <v>2753</v>
      </c>
      <c r="C659" t="s">
        <v>2180</v>
      </c>
      <c r="D659" t="s">
        <v>1193</v>
      </c>
      <c r="E659" t="s">
        <v>2754</v>
      </c>
      <c r="F659" t="s">
        <v>2755</v>
      </c>
      <c r="G659" t="s">
        <v>5</v>
      </c>
      <c r="H659" t="s">
        <v>623</v>
      </c>
      <c r="I659" t="b" cm="1">
        <f t="array" ref="I659">SUMPRODUCT(--(D659=Assumptions!$A$4:$A$12))&gt;0</f>
        <v>1</v>
      </c>
    </row>
    <row r="660" spans="1:9" x14ac:dyDescent="0.2">
      <c r="A660" t="s">
        <v>616</v>
      </c>
      <c r="B660" t="s">
        <v>2756</v>
      </c>
      <c r="C660" t="s">
        <v>616</v>
      </c>
      <c r="D660" t="s">
        <v>1356</v>
      </c>
      <c r="E660" t="s">
        <v>2057</v>
      </c>
      <c r="F660" t="s">
        <v>1789</v>
      </c>
      <c r="G660" t="s">
        <v>5</v>
      </c>
      <c r="H660" t="s">
        <v>623</v>
      </c>
      <c r="I660" t="b" cm="1">
        <f t="array" ref="I660">SUMPRODUCT(--(D660=Assumptions!$A$4:$A$12))&gt;0</f>
        <v>0</v>
      </c>
    </row>
    <row r="661" spans="1:9" x14ac:dyDescent="0.2">
      <c r="A661" t="s">
        <v>616</v>
      </c>
      <c r="B661" t="s">
        <v>904</v>
      </c>
      <c r="C661" t="s">
        <v>3393</v>
      </c>
      <c r="D661" t="s">
        <v>640</v>
      </c>
      <c r="E661" t="s">
        <v>905</v>
      </c>
      <c r="F661" t="s">
        <v>906</v>
      </c>
      <c r="G661" t="s">
        <v>15</v>
      </c>
      <c r="H661" t="s">
        <v>623</v>
      </c>
      <c r="I661" t="b" cm="1">
        <f t="array" ref="I661">SUMPRODUCT(--(D661=Assumptions!$A$4:$A$12))&gt;0</f>
        <v>1</v>
      </c>
    </row>
    <row r="662" spans="1:9" x14ac:dyDescent="0.2">
      <c r="A662" t="s">
        <v>616</v>
      </c>
      <c r="B662" t="s">
        <v>904</v>
      </c>
      <c r="C662" t="s">
        <v>3393</v>
      </c>
      <c r="D662" t="s">
        <v>640</v>
      </c>
      <c r="E662" t="s">
        <v>907</v>
      </c>
      <c r="F662" t="s">
        <v>908</v>
      </c>
      <c r="G662" t="s">
        <v>617</v>
      </c>
      <c r="H662" t="s">
        <v>623</v>
      </c>
      <c r="I662" t="b" cm="1">
        <f t="array" ref="I662">SUMPRODUCT(--(D662=Assumptions!$A$4:$A$12))&gt;0</f>
        <v>1</v>
      </c>
    </row>
    <row r="663" spans="1:9" x14ac:dyDescent="0.2">
      <c r="A663" t="s">
        <v>616</v>
      </c>
      <c r="B663" t="s">
        <v>909</v>
      </c>
      <c r="C663" t="s">
        <v>2562</v>
      </c>
      <c r="D663" t="s">
        <v>640</v>
      </c>
      <c r="E663" t="s">
        <v>49</v>
      </c>
      <c r="F663" t="s">
        <v>50</v>
      </c>
      <c r="G663" t="s">
        <v>617</v>
      </c>
      <c r="H663" t="s">
        <v>623</v>
      </c>
      <c r="I663" t="b" cm="1">
        <f t="array" ref="I663">SUMPRODUCT(--(D663=Assumptions!$A$4:$A$12))&gt;0</f>
        <v>1</v>
      </c>
    </row>
    <row r="664" spans="1:9" x14ac:dyDescent="0.2">
      <c r="A664" t="s">
        <v>616</v>
      </c>
      <c r="B664" t="s">
        <v>2757</v>
      </c>
      <c r="C664" t="s">
        <v>2180</v>
      </c>
      <c r="D664" t="s">
        <v>1193</v>
      </c>
      <c r="E664" t="s">
        <v>1217</v>
      </c>
      <c r="F664" t="s">
        <v>1218</v>
      </c>
      <c r="G664" t="s">
        <v>15</v>
      </c>
      <c r="H664" t="s">
        <v>623</v>
      </c>
      <c r="I664" t="b" cm="1">
        <f t="array" ref="I664">SUMPRODUCT(--(D664=Assumptions!$A$4:$A$12))&gt;0</f>
        <v>1</v>
      </c>
    </row>
    <row r="665" spans="1:9" x14ac:dyDescent="0.2">
      <c r="A665" t="s">
        <v>616</v>
      </c>
      <c r="B665" t="s">
        <v>1346</v>
      </c>
      <c r="C665" t="s">
        <v>616</v>
      </c>
      <c r="D665" t="s">
        <v>1356</v>
      </c>
      <c r="E665" t="s">
        <v>1217</v>
      </c>
      <c r="F665" t="s">
        <v>1218</v>
      </c>
      <c r="G665" t="s">
        <v>15</v>
      </c>
      <c r="H665" t="s">
        <v>623</v>
      </c>
      <c r="I665" t="b" cm="1">
        <f t="array" ref="I665">SUMPRODUCT(--(D665=Assumptions!$A$4:$A$12))&gt;0</f>
        <v>0</v>
      </c>
    </row>
    <row r="666" spans="1:9" x14ac:dyDescent="0.2">
      <c r="A666" t="s">
        <v>2758</v>
      </c>
      <c r="B666" t="s">
        <v>2759</v>
      </c>
      <c r="C666" t="s">
        <v>616</v>
      </c>
      <c r="D666" t="s">
        <v>2201</v>
      </c>
      <c r="E666" t="s">
        <v>620</v>
      </c>
      <c r="F666" t="s">
        <v>621</v>
      </c>
      <c r="G666" t="s">
        <v>622</v>
      </c>
      <c r="H666" t="s">
        <v>623</v>
      </c>
      <c r="I666" t="b" cm="1">
        <f t="array" ref="I666">SUMPRODUCT(--(D666=Assumptions!$A$4:$A$12))&gt;0</f>
        <v>0</v>
      </c>
    </row>
    <row r="667" spans="1:9" x14ac:dyDescent="0.2">
      <c r="A667" t="s">
        <v>547</v>
      </c>
      <c r="B667" t="s">
        <v>2760</v>
      </c>
      <c r="C667" t="s">
        <v>547</v>
      </c>
      <c r="D667" t="s">
        <v>2761</v>
      </c>
      <c r="E667" t="s">
        <v>13</v>
      </c>
      <c r="F667" t="s">
        <v>14</v>
      </c>
      <c r="G667" t="s">
        <v>15</v>
      </c>
      <c r="H667" t="s">
        <v>623</v>
      </c>
      <c r="I667" t="b" cm="1">
        <f t="array" ref="I667">SUMPRODUCT(--(D667=Assumptions!$A$4:$A$12))&gt;0</f>
        <v>0</v>
      </c>
    </row>
    <row r="668" spans="1:9" x14ac:dyDescent="0.2">
      <c r="A668" t="s">
        <v>547</v>
      </c>
      <c r="B668" t="s">
        <v>2762</v>
      </c>
      <c r="C668" t="s">
        <v>547</v>
      </c>
      <c r="D668" t="s">
        <v>2761</v>
      </c>
      <c r="E668" t="s">
        <v>2145</v>
      </c>
      <c r="F668" t="s">
        <v>2146</v>
      </c>
      <c r="G668" t="s">
        <v>15</v>
      </c>
      <c r="H668" t="s">
        <v>623</v>
      </c>
      <c r="I668" t="b" cm="1">
        <f t="array" ref="I668">SUMPRODUCT(--(D668=Assumptions!$A$4:$A$12))&gt;0</f>
        <v>0</v>
      </c>
    </row>
    <row r="669" spans="1:9" x14ac:dyDescent="0.2">
      <c r="A669" t="s">
        <v>547</v>
      </c>
      <c r="B669" t="s">
        <v>2763</v>
      </c>
      <c r="C669" t="s">
        <v>547</v>
      </c>
      <c r="D669" t="s">
        <v>2761</v>
      </c>
      <c r="E669" t="s">
        <v>258</v>
      </c>
      <c r="F669" t="s">
        <v>259</v>
      </c>
      <c r="G669" t="s">
        <v>15</v>
      </c>
      <c r="H669" t="s">
        <v>623</v>
      </c>
      <c r="I669" t="b" cm="1">
        <f t="array" ref="I669">SUMPRODUCT(--(D669=Assumptions!$A$4:$A$12))&gt;0</f>
        <v>0</v>
      </c>
    </row>
    <row r="670" spans="1:9" x14ac:dyDescent="0.2">
      <c r="A670" t="s">
        <v>547</v>
      </c>
      <c r="B670" t="s">
        <v>2764</v>
      </c>
      <c r="C670" t="s">
        <v>547</v>
      </c>
      <c r="D670" t="s">
        <v>2761</v>
      </c>
      <c r="E670" t="s">
        <v>708</v>
      </c>
      <c r="F670" t="s">
        <v>148</v>
      </c>
      <c r="G670" t="s">
        <v>15</v>
      </c>
      <c r="H670" t="s">
        <v>623</v>
      </c>
      <c r="I670" t="b" cm="1">
        <f t="array" ref="I670">SUMPRODUCT(--(D670=Assumptions!$A$4:$A$12))&gt;0</f>
        <v>0</v>
      </c>
    </row>
    <row r="671" spans="1:9" x14ac:dyDescent="0.2">
      <c r="A671" t="s">
        <v>547</v>
      </c>
      <c r="B671" t="s">
        <v>2765</v>
      </c>
      <c r="C671" t="s">
        <v>547</v>
      </c>
      <c r="D671" t="s">
        <v>2761</v>
      </c>
      <c r="E671" t="s">
        <v>2057</v>
      </c>
      <c r="F671" t="s">
        <v>1789</v>
      </c>
      <c r="G671" t="s">
        <v>15</v>
      </c>
      <c r="H671" t="s">
        <v>623</v>
      </c>
      <c r="I671" t="b" cm="1">
        <f t="array" ref="I671">SUMPRODUCT(--(D671=Assumptions!$A$4:$A$12))&gt;0</f>
        <v>0</v>
      </c>
    </row>
    <row r="672" spans="1:9" x14ac:dyDescent="0.2">
      <c r="A672" t="s">
        <v>547</v>
      </c>
      <c r="B672" t="s">
        <v>2766</v>
      </c>
      <c r="C672" t="s">
        <v>547</v>
      </c>
      <c r="D672" t="s">
        <v>2761</v>
      </c>
      <c r="E672" t="s">
        <v>2767</v>
      </c>
      <c r="F672" t="s">
        <v>2768</v>
      </c>
      <c r="G672" t="s">
        <v>15</v>
      </c>
      <c r="H672" t="s">
        <v>623</v>
      </c>
      <c r="I672" t="b" cm="1">
        <f t="array" ref="I672">SUMPRODUCT(--(D672=Assumptions!$A$4:$A$12))&gt;0</f>
        <v>0</v>
      </c>
    </row>
    <row r="673" spans="1:9" x14ac:dyDescent="0.2">
      <c r="A673" t="s">
        <v>547</v>
      </c>
      <c r="B673" t="s">
        <v>2769</v>
      </c>
      <c r="C673" t="s">
        <v>2770</v>
      </c>
      <c r="D673" t="s">
        <v>2771</v>
      </c>
      <c r="E673" t="s">
        <v>2772</v>
      </c>
      <c r="F673" t="s">
        <v>2773</v>
      </c>
      <c r="G673" t="s">
        <v>15</v>
      </c>
      <c r="H673" t="s">
        <v>623</v>
      </c>
      <c r="I673" t="b" cm="1">
        <f t="array" ref="I673">SUMPRODUCT(--(D673=Assumptions!$A$4:$A$12))&gt;0</f>
        <v>0</v>
      </c>
    </row>
    <row r="674" spans="1:9" x14ac:dyDescent="0.2">
      <c r="A674" t="s">
        <v>547</v>
      </c>
      <c r="B674" t="s">
        <v>2774</v>
      </c>
      <c r="C674" t="s">
        <v>547</v>
      </c>
      <c r="D674" t="s">
        <v>2771</v>
      </c>
      <c r="E674" t="s">
        <v>1560</v>
      </c>
      <c r="F674" t="s">
        <v>1561</v>
      </c>
      <c r="G674" t="s">
        <v>5</v>
      </c>
      <c r="H674" t="s">
        <v>623</v>
      </c>
      <c r="I674" t="b" cm="1">
        <f t="array" ref="I674">SUMPRODUCT(--(D674=Assumptions!$A$4:$A$12))&gt;0</f>
        <v>0</v>
      </c>
    </row>
    <row r="675" spans="1:9" x14ac:dyDescent="0.2">
      <c r="A675" t="s">
        <v>547</v>
      </c>
      <c r="B675" t="s">
        <v>2775</v>
      </c>
      <c r="C675" t="s">
        <v>2776</v>
      </c>
      <c r="D675" t="s">
        <v>1356</v>
      </c>
      <c r="E675" t="s">
        <v>61</v>
      </c>
      <c r="F675" t="s">
        <v>62</v>
      </c>
      <c r="G675" t="s">
        <v>15</v>
      </c>
      <c r="H675" t="s">
        <v>623</v>
      </c>
      <c r="I675" t="b" cm="1">
        <f t="array" ref="I675">SUMPRODUCT(--(D675=Assumptions!$A$4:$A$12))&gt;0</f>
        <v>0</v>
      </c>
    </row>
    <row r="676" spans="1:9" x14ac:dyDescent="0.2">
      <c r="A676" t="s">
        <v>547</v>
      </c>
      <c r="B676" t="s">
        <v>566</v>
      </c>
      <c r="C676" t="s">
        <v>2777</v>
      </c>
      <c r="D676" t="s">
        <v>627</v>
      </c>
      <c r="E676" t="s">
        <v>561</v>
      </c>
      <c r="F676" t="s">
        <v>562</v>
      </c>
      <c r="G676" t="s">
        <v>5</v>
      </c>
      <c r="H676" t="s">
        <v>623</v>
      </c>
      <c r="I676" t="b" cm="1">
        <f t="array" ref="I676">SUMPRODUCT(--(D676=Assumptions!$A$4:$A$12))&gt;0</f>
        <v>1</v>
      </c>
    </row>
    <row r="677" spans="1:9" x14ac:dyDescent="0.2">
      <c r="A677" t="s">
        <v>547</v>
      </c>
      <c r="B677" t="s">
        <v>566</v>
      </c>
      <c r="C677" t="s">
        <v>2777</v>
      </c>
      <c r="D677" t="s">
        <v>627</v>
      </c>
      <c r="E677" t="s">
        <v>183</v>
      </c>
      <c r="F677" t="s">
        <v>184</v>
      </c>
      <c r="G677" t="s">
        <v>5</v>
      </c>
      <c r="H677" t="s">
        <v>647</v>
      </c>
      <c r="I677" t="b" cm="1">
        <f t="array" ref="I677">SUMPRODUCT(--(D677=Assumptions!$A$4:$A$12))&gt;0</f>
        <v>1</v>
      </c>
    </row>
    <row r="678" spans="1:9" x14ac:dyDescent="0.2">
      <c r="A678" t="s">
        <v>547</v>
      </c>
      <c r="B678" t="s">
        <v>2778</v>
      </c>
      <c r="C678" t="s">
        <v>547</v>
      </c>
      <c r="D678" t="s">
        <v>2771</v>
      </c>
      <c r="E678" t="s">
        <v>1252</v>
      </c>
      <c r="F678" t="s">
        <v>1253</v>
      </c>
      <c r="G678" t="s">
        <v>15</v>
      </c>
      <c r="H678" t="s">
        <v>623</v>
      </c>
      <c r="I678" t="b" cm="1">
        <f t="array" ref="I678">SUMPRODUCT(--(D678=Assumptions!$A$4:$A$12))&gt;0</f>
        <v>0</v>
      </c>
    </row>
    <row r="679" spans="1:9" x14ac:dyDescent="0.2">
      <c r="A679" t="s">
        <v>547</v>
      </c>
      <c r="B679" t="s">
        <v>2779</v>
      </c>
      <c r="C679" t="s">
        <v>547</v>
      </c>
      <c r="D679" t="s">
        <v>2761</v>
      </c>
      <c r="E679" t="s">
        <v>1255</v>
      </c>
      <c r="F679" t="s">
        <v>1256</v>
      </c>
      <c r="G679" t="s">
        <v>15</v>
      </c>
      <c r="H679" t="s">
        <v>623</v>
      </c>
      <c r="I679" t="b" cm="1">
        <f t="array" ref="I679">SUMPRODUCT(--(D679=Assumptions!$A$4:$A$12))&gt;0</f>
        <v>0</v>
      </c>
    </row>
    <row r="680" spans="1:9" x14ac:dyDescent="0.2">
      <c r="A680" t="s">
        <v>547</v>
      </c>
      <c r="B680" t="s">
        <v>2067</v>
      </c>
      <c r="C680" t="s">
        <v>2180</v>
      </c>
      <c r="D680" t="s">
        <v>1193</v>
      </c>
      <c r="E680" t="s">
        <v>2780</v>
      </c>
      <c r="F680" t="s">
        <v>2781</v>
      </c>
      <c r="G680" t="s">
        <v>5</v>
      </c>
      <c r="H680" t="s">
        <v>623</v>
      </c>
      <c r="I680" t="b" cm="1">
        <f t="array" ref="I680">SUMPRODUCT(--(D680=Assumptions!$A$4:$A$12))&gt;0</f>
        <v>1</v>
      </c>
    </row>
    <row r="681" spans="1:9" x14ac:dyDescent="0.2">
      <c r="A681" t="s">
        <v>547</v>
      </c>
      <c r="B681" t="s">
        <v>2782</v>
      </c>
      <c r="C681" t="s">
        <v>547</v>
      </c>
      <c r="D681" t="s">
        <v>1261</v>
      </c>
      <c r="E681" t="s">
        <v>28</v>
      </c>
      <c r="F681" t="s">
        <v>29</v>
      </c>
      <c r="G681" t="s">
        <v>15</v>
      </c>
      <c r="H681" t="s">
        <v>623</v>
      </c>
      <c r="I681" t="b" cm="1">
        <f t="array" ref="I681">SUMPRODUCT(--(D681=Assumptions!$A$4:$A$12))&gt;0</f>
        <v>0</v>
      </c>
    </row>
    <row r="682" spans="1:9" x14ac:dyDescent="0.2">
      <c r="A682" t="s">
        <v>547</v>
      </c>
      <c r="B682" t="s">
        <v>2783</v>
      </c>
      <c r="C682" t="s">
        <v>2180</v>
      </c>
      <c r="D682" t="s">
        <v>1193</v>
      </c>
      <c r="E682" t="s">
        <v>708</v>
      </c>
      <c r="F682" t="s">
        <v>148</v>
      </c>
      <c r="G682" t="s">
        <v>15</v>
      </c>
      <c r="H682" t="s">
        <v>623</v>
      </c>
      <c r="I682" t="b" cm="1">
        <f t="array" ref="I682">SUMPRODUCT(--(D682=Assumptions!$A$4:$A$12))&gt;0</f>
        <v>1</v>
      </c>
    </row>
    <row r="683" spans="1:9" x14ac:dyDescent="0.2">
      <c r="A683" t="s">
        <v>547</v>
      </c>
      <c r="B683" t="s">
        <v>2774</v>
      </c>
      <c r="C683" t="s">
        <v>547</v>
      </c>
      <c r="D683" t="s">
        <v>2761</v>
      </c>
      <c r="E683" t="s">
        <v>1560</v>
      </c>
      <c r="F683" t="s">
        <v>1561</v>
      </c>
      <c r="G683" t="s">
        <v>5</v>
      </c>
      <c r="H683" t="s">
        <v>623</v>
      </c>
      <c r="I683" t="b" cm="1">
        <f t="array" ref="I683">SUMPRODUCT(--(D683=Assumptions!$A$4:$A$12))&gt;0</f>
        <v>0</v>
      </c>
    </row>
    <row r="684" spans="1:9" x14ac:dyDescent="0.2">
      <c r="A684" t="s">
        <v>547</v>
      </c>
      <c r="B684" t="s">
        <v>910</v>
      </c>
      <c r="C684" t="s">
        <v>3394</v>
      </c>
      <c r="D684" t="s">
        <v>627</v>
      </c>
      <c r="E684" t="s">
        <v>911</v>
      </c>
      <c r="F684" t="s">
        <v>466</v>
      </c>
      <c r="G684" t="s">
        <v>5</v>
      </c>
      <c r="H684" t="s">
        <v>623</v>
      </c>
      <c r="I684" t="b" cm="1">
        <f t="array" ref="I684">SUMPRODUCT(--(D684=Assumptions!$A$4:$A$12))&gt;0</f>
        <v>1</v>
      </c>
    </row>
    <row r="685" spans="1:9" x14ac:dyDescent="0.2">
      <c r="A685" t="s">
        <v>547</v>
      </c>
      <c r="B685" t="s">
        <v>910</v>
      </c>
      <c r="C685" t="s">
        <v>3394</v>
      </c>
      <c r="D685" t="s">
        <v>627</v>
      </c>
      <c r="E685" t="s">
        <v>345</v>
      </c>
      <c r="F685" t="s">
        <v>346</v>
      </c>
      <c r="G685" t="s">
        <v>5</v>
      </c>
      <c r="H685" t="s">
        <v>647</v>
      </c>
      <c r="I685" t="b" cm="1">
        <f t="array" ref="I685">SUMPRODUCT(--(D685=Assumptions!$A$4:$A$12))&gt;0</f>
        <v>1</v>
      </c>
    </row>
    <row r="686" spans="1:9" x14ac:dyDescent="0.2">
      <c r="A686" t="s">
        <v>547</v>
      </c>
      <c r="B686" t="s">
        <v>2784</v>
      </c>
      <c r="C686" t="s">
        <v>2180</v>
      </c>
      <c r="D686" t="s">
        <v>1193</v>
      </c>
      <c r="E686" t="s">
        <v>46</v>
      </c>
      <c r="F686" t="s">
        <v>47</v>
      </c>
      <c r="G686" t="s">
        <v>15</v>
      </c>
      <c r="H686" t="s">
        <v>647</v>
      </c>
      <c r="I686" t="b" cm="1">
        <f t="array" ref="I686">SUMPRODUCT(--(D686=Assumptions!$A$4:$A$12))&gt;0</f>
        <v>1</v>
      </c>
    </row>
    <row r="687" spans="1:9" x14ac:dyDescent="0.2">
      <c r="A687" t="s">
        <v>547</v>
      </c>
      <c r="B687" t="s">
        <v>2784</v>
      </c>
      <c r="C687" t="s">
        <v>2180</v>
      </c>
      <c r="D687" t="s">
        <v>1193</v>
      </c>
      <c r="E687" t="s">
        <v>2785</v>
      </c>
      <c r="F687" t="s">
        <v>2786</v>
      </c>
      <c r="G687" t="s">
        <v>15</v>
      </c>
      <c r="H687" t="s">
        <v>623</v>
      </c>
      <c r="I687" t="b" cm="1">
        <f t="array" ref="I687">SUMPRODUCT(--(D687=Assumptions!$A$4:$A$12))&gt;0</f>
        <v>1</v>
      </c>
    </row>
    <row r="688" spans="1:9" x14ac:dyDescent="0.2">
      <c r="A688" t="s">
        <v>547</v>
      </c>
      <c r="B688" t="s">
        <v>2787</v>
      </c>
      <c r="C688" t="s">
        <v>547</v>
      </c>
      <c r="D688" t="s">
        <v>2761</v>
      </c>
      <c r="E688" t="s">
        <v>13</v>
      </c>
      <c r="F688" t="s">
        <v>14</v>
      </c>
      <c r="G688" t="s">
        <v>15</v>
      </c>
      <c r="H688" t="s">
        <v>623</v>
      </c>
      <c r="I688" t="b" cm="1">
        <f t="array" ref="I688">SUMPRODUCT(--(D688=Assumptions!$A$4:$A$12))&gt;0</f>
        <v>0</v>
      </c>
    </row>
    <row r="689" spans="1:9" x14ac:dyDescent="0.2">
      <c r="A689" t="s">
        <v>547</v>
      </c>
      <c r="B689" t="s">
        <v>912</v>
      </c>
      <c r="C689" t="s">
        <v>113</v>
      </c>
      <c r="D689" t="s">
        <v>2269</v>
      </c>
      <c r="E689" t="s">
        <v>125</v>
      </c>
      <c r="F689" t="s">
        <v>126</v>
      </c>
      <c r="G689" t="s">
        <v>15</v>
      </c>
      <c r="H689" t="s">
        <v>623</v>
      </c>
      <c r="I689" t="b" cm="1">
        <f t="array" ref="I689">SUMPRODUCT(--(D689=Assumptions!$A$4:$A$12))&gt;0</f>
        <v>0</v>
      </c>
    </row>
    <row r="690" spans="1:9" x14ac:dyDescent="0.2">
      <c r="A690" t="s">
        <v>547</v>
      </c>
      <c r="B690" t="s">
        <v>912</v>
      </c>
      <c r="C690" t="s">
        <v>113</v>
      </c>
      <c r="D690" t="s">
        <v>2269</v>
      </c>
      <c r="E690" t="s">
        <v>224</v>
      </c>
      <c r="F690" t="s">
        <v>225</v>
      </c>
      <c r="G690" t="s">
        <v>617</v>
      </c>
      <c r="H690" t="s">
        <v>623</v>
      </c>
      <c r="I690" t="b" cm="1">
        <f t="array" ref="I690">SUMPRODUCT(--(D690=Assumptions!$A$4:$A$12))&gt;0</f>
        <v>0</v>
      </c>
    </row>
    <row r="691" spans="1:9" x14ac:dyDescent="0.2">
      <c r="A691" t="s">
        <v>547</v>
      </c>
      <c r="B691" t="s">
        <v>2072</v>
      </c>
      <c r="C691" t="s">
        <v>2180</v>
      </c>
      <c r="D691" t="s">
        <v>1193</v>
      </c>
      <c r="E691" t="s">
        <v>46</v>
      </c>
      <c r="F691" t="s">
        <v>47</v>
      </c>
      <c r="G691" t="s">
        <v>5</v>
      </c>
      <c r="H691" t="s">
        <v>623</v>
      </c>
      <c r="I691" t="b" cm="1">
        <f t="array" ref="I691">SUMPRODUCT(--(D691=Assumptions!$A$4:$A$12))&gt;0</f>
        <v>1</v>
      </c>
    </row>
    <row r="692" spans="1:9" x14ac:dyDescent="0.2">
      <c r="A692" t="s">
        <v>547</v>
      </c>
      <c r="B692" t="s">
        <v>2788</v>
      </c>
      <c r="C692" t="s">
        <v>2180</v>
      </c>
      <c r="D692" t="s">
        <v>1193</v>
      </c>
      <c r="E692" t="s">
        <v>57</v>
      </c>
      <c r="F692" t="s">
        <v>58</v>
      </c>
      <c r="G692" t="s">
        <v>15</v>
      </c>
      <c r="H692" t="s">
        <v>623</v>
      </c>
      <c r="I692" t="b" cm="1">
        <f t="array" ref="I692">SUMPRODUCT(--(D692=Assumptions!$A$4:$A$12))&gt;0</f>
        <v>1</v>
      </c>
    </row>
    <row r="693" spans="1:9" x14ac:dyDescent="0.2">
      <c r="A693" t="s">
        <v>547</v>
      </c>
      <c r="B693" t="s">
        <v>2789</v>
      </c>
      <c r="C693" t="s">
        <v>1171</v>
      </c>
      <c r="D693" t="s">
        <v>2771</v>
      </c>
      <c r="E693" t="s">
        <v>1560</v>
      </c>
      <c r="F693" t="s">
        <v>1561</v>
      </c>
      <c r="G693" t="s">
        <v>15</v>
      </c>
      <c r="H693" t="s">
        <v>623</v>
      </c>
      <c r="I693" t="b" cm="1">
        <f t="array" ref="I693">SUMPRODUCT(--(D693=Assumptions!$A$4:$A$12))&gt;0</f>
        <v>0</v>
      </c>
    </row>
    <row r="694" spans="1:9" x14ac:dyDescent="0.2">
      <c r="A694" t="s">
        <v>547</v>
      </c>
      <c r="B694" t="s">
        <v>912</v>
      </c>
      <c r="C694" t="s">
        <v>113</v>
      </c>
      <c r="D694" t="s">
        <v>627</v>
      </c>
      <c r="E694" t="s">
        <v>125</v>
      </c>
      <c r="F694" t="s">
        <v>126</v>
      </c>
      <c r="G694" t="s">
        <v>15</v>
      </c>
      <c r="H694" t="s">
        <v>623</v>
      </c>
      <c r="I694" t="b" cm="1">
        <f t="array" ref="I694">SUMPRODUCT(--(D694=Assumptions!$A$4:$A$12))&gt;0</f>
        <v>1</v>
      </c>
    </row>
    <row r="695" spans="1:9" x14ac:dyDescent="0.2">
      <c r="A695" t="s">
        <v>547</v>
      </c>
      <c r="B695" t="s">
        <v>912</v>
      </c>
      <c r="C695" t="s">
        <v>113</v>
      </c>
      <c r="D695" t="s">
        <v>627</v>
      </c>
      <c r="E695" t="s">
        <v>224</v>
      </c>
      <c r="F695" t="s">
        <v>225</v>
      </c>
      <c r="G695" t="s">
        <v>617</v>
      </c>
      <c r="H695" t="s">
        <v>623</v>
      </c>
      <c r="I695" t="b" cm="1">
        <f t="array" ref="I695">SUMPRODUCT(--(D695=Assumptions!$A$4:$A$12))&gt;0</f>
        <v>1</v>
      </c>
    </row>
    <row r="696" spans="1:9" x14ac:dyDescent="0.2">
      <c r="A696" t="s">
        <v>547</v>
      </c>
      <c r="B696" t="s">
        <v>913</v>
      </c>
      <c r="C696" t="s">
        <v>2777</v>
      </c>
      <c r="D696" t="s">
        <v>627</v>
      </c>
      <c r="E696" t="s">
        <v>914</v>
      </c>
      <c r="F696" t="s">
        <v>915</v>
      </c>
      <c r="G696" t="s">
        <v>5</v>
      </c>
      <c r="H696" t="s">
        <v>623</v>
      </c>
      <c r="I696" t="b" cm="1">
        <f t="array" ref="I696">SUMPRODUCT(--(D696=Assumptions!$A$4:$A$12))&gt;0</f>
        <v>1</v>
      </c>
    </row>
    <row r="697" spans="1:9" x14ac:dyDescent="0.2">
      <c r="A697" t="s">
        <v>547</v>
      </c>
      <c r="B697" t="s">
        <v>916</v>
      </c>
      <c r="C697" t="s">
        <v>404</v>
      </c>
      <c r="D697" t="s">
        <v>654</v>
      </c>
      <c r="E697" t="s">
        <v>917</v>
      </c>
      <c r="F697" t="s">
        <v>918</v>
      </c>
      <c r="G697" t="s">
        <v>15</v>
      </c>
      <c r="H697" t="s">
        <v>623</v>
      </c>
      <c r="I697" t="b" cm="1">
        <f t="array" ref="I697">SUMPRODUCT(--(D697=Assumptions!$A$4:$A$12))&gt;0</f>
        <v>1</v>
      </c>
    </row>
    <row r="698" spans="1:9" x14ac:dyDescent="0.2">
      <c r="A698" t="s">
        <v>547</v>
      </c>
      <c r="B698" t="s">
        <v>546</v>
      </c>
      <c r="C698" t="s">
        <v>518</v>
      </c>
      <c r="D698" t="s">
        <v>2269</v>
      </c>
      <c r="E698" t="s">
        <v>46</v>
      </c>
      <c r="F698" t="s">
        <v>47</v>
      </c>
      <c r="G698" t="s">
        <v>613</v>
      </c>
      <c r="H698" t="s">
        <v>623</v>
      </c>
      <c r="I698" t="b" cm="1">
        <f t="array" ref="I698">SUMPRODUCT(--(D698=Assumptions!$A$4:$A$12))&gt;0</f>
        <v>0</v>
      </c>
    </row>
    <row r="699" spans="1:9" x14ac:dyDescent="0.2">
      <c r="A699" t="s">
        <v>2790</v>
      </c>
      <c r="B699" t="s">
        <v>567</v>
      </c>
      <c r="C699" t="s">
        <v>547</v>
      </c>
      <c r="D699" t="s">
        <v>2201</v>
      </c>
      <c r="E699" t="s">
        <v>570</v>
      </c>
      <c r="F699" t="s">
        <v>571</v>
      </c>
      <c r="G699" t="s">
        <v>622</v>
      </c>
      <c r="H699" t="s">
        <v>623</v>
      </c>
      <c r="I699" t="b" cm="1">
        <f t="array" ref="I699">SUMPRODUCT(--(D699=Assumptions!$A$4:$A$12))&gt;0</f>
        <v>0</v>
      </c>
    </row>
    <row r="700" spans="1:9" x14ac:dyDescent="0.2">
      <c r="A700" t="s">
        <v>3389</v>
      </c>
      <c r="B700" t="s">
        <v>711</v>
      </c>
      <c r="C700" t="s">
        <v>547</v>
      </c>
      <c r="D700" t="s">
        <v>2175</v>
      </c>
      <c r="E700" t="s">
        <v>1186</v>
      </c>
      <c r="F700" t="s">
        <v>1187</v>
      </c>
      <c r="G700" t="s">
        <v>622</v>
      </c>
      <c r="H700" t="s">
        <v>623</v>
      </c>
      <c r="I700" t="b" cm="1">
        <f t="array" ref="I700">SUMPRODUCT(--(D700=Assumptions!$A$4:$A$12))&gt;0</f>
        <v>0</v>
      </c>
    </row>
    <row r="701" spans="1:9" x14ac:dyDescent="0.2">
      <c r="A701" t="s">
        <v>444</v>
      </c>
      <c r="B701" t="s">
        <v>866</v>
      </c>
      <c r="C701" t="s">
        <v>547</v>
      </c>
      <c r="D701" t="s">
        <v>627</v>
      </c>
      <c r="E701" t="s">
        <v>558</v>
      </c>
      <c r="F701" t="s">
        <v>559</v>
      </c>
      <c r="G701" t="s">
        <v>622</v>
      </c>
      <c r="H701" t="s">
        <v>623</v>
      </c>
      <c r="I701" t="b" cm="1">
        <f t="array" ref="I701">SUMPRODUCT(--(D701=Assumptions!$A$4:$A$12))&gt;0</f>
        <v>1</v>
      </c>
    </row>
    <row r="702" spans="1:9" x14ac:dyDescent="0.2">
      <c r="A702" t="s">
        <v>2535</v>
      </c>
      <c r="B702" t="s">
        <v>2791</v>
      </c>
      <c r="C702" t="s">
        <v>547</v>
      </c>
      <c r="D702" t="s">
        <v>2201</v>
      </c>
      <c r="E702" t="s">
        <v>1186</v>
      </c>
      <c r="F702" t="s">
        <v>1187</v>
      </c>
      <c r="G702" t="s">
        <v>622</v>
      </c>
      <c r="H702" t="s">
        <v>623</v>
      </c>
      <c r="I702" t="b" cm="1">
        <f t="array" ref="I702">SUMPRODUCT(--(D702=Assumptions!$A$4:$A$12))&gt;0</f>
        <v>0</v>
      </c>
    </row>
    <row r="703" spans="1:9" x14ac:dyDescent="0.2">
      <c r="A703" t="s">
        <v>2712</v>
      </c>
      <c r="B703" t="s">
        <v>2792</v>
      </c>
      <c r="C703" t="s">
        <v>547</v>
      </c>
      <c r="D703" t="s">
        <v>2175</v>
      </c>
      <c r="E703" t="s">
        <v>570</v>
      </c>
      <c r="F703" t="s">
        <v>571</v>
      </c>
      <c r="G703" t="s">
        <v>622</v>
      </c>
      <c r="H703" t="s">
        <v>623</v>
      </c>
      <c r="I703" t="b" cm="1">
        <f t="array" ref="I703">SUMPRODUCT(--(D703=Assumptions!$A$4:$A$12))&gt;0</f>
        <v>0</v>
      </c>
    </row>
    <row r="704" spans="1:9" x14ac:dyDescent="0.2">
      <c r="A704" t="s">
        <v>616</v>
      </c>
      <c r="B704" t="s">
        <v>893</v>
      </c>
      <c r="C704" t="s">
        <v>547</v>
      </c>
      <c r="D704" t="s">
        <v>627</v>
      </c>
      <c r="E704" t="s">
        <v>224</v>
      </c>
      <c r="F704" t="s">
        <v>225</v>
      </c>
      <c r="G704" t="s">
        <v>622</v>
      </c>
      <c r="H704" t="s">
        <v>623</v>
      </c>
      <c r="I704" t="b" cm="1">
        <f t="array" ref="I704">SUMPRODUCT(--(D704=Assumptions!$A$4:$A$12))&gt;0</f>
        <v>1</v>
      </c>
    </row>
    <row r="705" spans="1:9" x14ac:dyDescent="0.2">
      <c r="A705" t="s">
        <v>616</v>
      </c>
      <c r="B705" t="s">
        <v>902</v>
      </c>
      <c r="C705" t="s">
        <v>547</v>
      </c>
      <c r="D705" t="s">
        <v>627</v>
      </c>
      <c r="E705" t="s">
        <v>224</v>
      </c>
      <c r="F705" t="s">
        <v>225</v>
      </c>
      <c r="G705" t="s">
        <v>622</v>
      </c>
      <c r="H705" t="s">
        <v>623</v>
      </c>
      <c r="I705" t="b" cm="1">
        <f t="array" ref="I705">SUMPRODUCT(--(D705=Assumptions!$A$4:$A$12))&gt;0</f>
        <v>1</v>
      </c>
    </row>
    <row r="706" spans="1:9" x14ac:dyDescent="0.2">
      <c r="A706" t="s">
        <v>572</v>
      </c>
      <c r="B706" t="s">
        <v>920</v>
      </c>
      <c r="C706" t="s">
        <v>2180</v>
      </c>
      <c r="D706" t="s">
        <v>1193</v>
      </c>
      <c r="E706" t="s">
        <v>579</v>
      </c>
      <c r="F706" t="s">
        <v>580</v>
      </c>
      <c r="G706" t="s">
        <v>5</v>
      </c>
      <c r="H706" t="s">
        <v>623</v>
      </c>
      <c r="I706" t="b" cm="1">
        <f t="array" ref="I706">SUMPRODUCT(--(D706=Assumptions!$A$4:$A$12))&gt;0</f>
        <v>1</v>
      </c>
    </row>
    <row r="707" spans="1:9" x14ac:dyDescent="0.2">
      <c r="A707" t="s">
        <v>572</v>
      </c>
      <c r="B707" t="s">
        <v>2793</v>
      </c>
      <c r="C707" t="s">
        <v>572</v>
      </c>
      <c r="D707" t="s">
        <v>1356</v>
      </c>
      <c r="E707" t="s">
        <v>2794</v>
      </c>
      <c r="F707" t="s">
        <v>2795</v>
      </c>
      <c r="G707" t="s">
        <v>5</v>
      </c>
      <c r="H707" t="s">
        <v>623</v>
      </c>
      <c r="I707" t="b" cm="1">
        <f t="array" ref="I707">SUMPRODUCT(--(D707=Assumptions!$A$4:$A$12))&gt;0</f>
        <v>0</v>
      </c>
    </row>
    <row r="708" spans="1:9" x14ac:dyDescent="0.2">
      <c r="A708" t="s">
        <v>572</v>
      </c>
      <c r="B708" t="s">
        <v>2796</v>
      </c>
      <c r="C708" t="s">
        <v>2180</v>
      </c>
      <c r="D708" t="s">
        <v>1193</v>
      </c>
      <c r="E708" t="s">
        <v>418</v>
      </c>
      <c r="F708" t="s">
        <v>419</v>
      </c>
      <c r="G708" t="s">
        <v>5</v>
      </c>
      <c r="H708" t="s">
        <v>623</v>
      </c>
      <c r="I708" t="b" cm="1">
        <f t="array" ref="I708">SUMPRODUCT(--(D708=Assumptions!$A$4:$A$12))&gt;0</f>
        <v>1</v>
      </c>
    </row>
    <row r="709" spans="1:9" x14ac:dyDescent="0.2">
      <c r="A709" t="s">
        <v>572</v>
      </c>
      <c r="B709" t="s">
        <v>921</v>
      </c>
      <c r="C709" t="s">
        <v>2797</v>
      </c>
      <c r="D709" t="s">
        <v>627</v>
      </c>
      <c r="E709" t="s">
        <v>922</v>
      </c>
      <c r="F709" t="s">
        <v>923</v>
      </c>
      <c r="G709" t="s">
        <v>5</v>
      </c>
      <c r="H709" t="s">
        <v>623</v>
      </c>
      <c r="I709" t="b" cm="1">
        <f t="array" ref="I709">SUMPRODUCT(--(D709=Assumptions!$A$4:$A$12))&gt;0</f>
        <v>1</v>
      </c>
    </row>
    <row r="710" spans="1:9" x14ac:dyDescent="0.2">
      <c r="A710" t="s">
        <v>572</v>
      </c>
      <c r="B710" t="s">
        <v>581</v>
      </c>
      <c r="C710" t="s">
        <v>2244</v>
      </c>
      <c r="D710" t="s">
        <v>640</v>
      </c>
      <c r="E710" t="s">
        <v>579</v>
      </c>
      <c r="F710" t="s">
        <v>580</v>
      </c>
      <c r="G710" t="s">
        <v>5</v>
      </c>
      <c r="H710" t="s">
        <v>623</v>
      </c>
      <c r="I710" t="b" cm="1">
        <f t="array" ref="I710">SUMPRODUCT(--(D710=Assumptions!$A$4:$A$12))&gt;0</f>
        <v>1</v>
      </c>
    </row>
    <row r="711" spans="1:9" x14ac:dyDescent="0.2">
      <c r="A711" t="s">
        <v>572</v>
      </c>
      <c r="B711" t="s">
        <v>924</v>
      </c>
      <c r="C711" t="s">
        <v>2190</v>
      </c>
      <c r="D711" t="s">
        <v>627</v>
      </c>
      <c r="E711" t="s">
        <v>579</v>
      </c>
      <c r="F711" t="s">
        <v>580</v>
      </c>
      <c r="G711" t="s">
        <v>5</v>
      </c>
      <c r="H711" t="s">
        <v>623</v>
      </c>
      <c r="I711" t="b" cm="1">
        <f t="array" ref="I711">SUMPRODUCT(--(D711=Assumptions!$A$4:$A$12))&gt;0</f>
        <v>1</v>
      </c>
    </row>
    <row r="712" spans="1:9" x14ac:dyDescent="0.2">
      <c r="A712" t="s">
        <v>572</v>
      </c>
      <c r="B712" t="s">
        <v>924</v>
      </c>
      <c r="C712" t="s">
        <v>2190</v>
      </c>
      <c r="D712" t="s">
        <v>627</v>
      </c>
      <c r="E712" t="s">
        <v>361</v>
      </c>
      <c r="F712" t="s">
        <v>362</v>
      </c>
      <c r="G712" t="s">
        <v>617</v>
      </c>
      <c r="H712" t="s">
        <v>623</v>
      </c>
      <c r="I712" t="b" cm="1">
        <f t="array" ref="I712">SUMPRODUCT(--(D712=Assumptions!$A$4:$A$12))&gt;0</f>
        <v>1</v>
      </c>
    </row>
    <row r="713" spans="1:9" x14ac:dyDescent="0.2">
      <c r="A713" t="s">
        <v>572</v>
      </c>
      <c r="B713" t="s">
        <v>925</v>
      </c>
      <c r="C713" t="s">
        <v>2535</v>
      </c>
      <c r="D713" t="s">
        <v>627</v>
      </c>
      <c r="E713" t="s">
        <v>583</v>
      </c>
      <c r="F713" t="s">
        <v>584</v>
      </c>
      <c r="G713" t="s">
        <v>5</v>
      </c>
      <c r="H713" t="s">
        <v>623</v>
      </c>
      <c r="I713" t="b" cm="1">
        <f t="array" ref="I713">SUMPRODUCT(--(D713=Assumptions!$A$4:$A$12))&gt;0</f>
        <v>1</v>
      </c>
    </row>
    <row r="714" spans="1:9" x14ac:dyDescent="0.2">
      <c r="A714" t="s">
        <v>572</v>
      </c>
      <c r="B714" t="s">
        <v>925</v>
      </c>
      <c r="C714" t="s">
        <v>2535</v>
      </c>
      <c r="D714" t="s">
        <v>627</v>
      </c>
      <c r="E714" t="s">
        <v>926</v>
      </c>
      <c r="F714" t="s">
        <v>927</v>
      </c>
      <c r="G714" t="s">
        <v>617</v>
      </c>
      <c r="H714" t="s">
        <v>623</v>
      </c>
      <c r="I714" t="b" cm="1">
        <f t="array" ref="I714">SUMPRODUCT(--(D714=Assumptions!$A$4:$A$12))&gt;0</f>
        <v>1</v>
      </c>
    </row>
    <row r="715" spans="1:9" x14ac:dyDescent="0.2">
      <c r="A715" t="s">
        <v>572</v>
      </c>
      <c r="B715" t="s">
        <v>2798</v>
      </c>
      <c r="C715" t="s">
        <v>2799</v>
      </c>
      <c r="D715" t="s">
        <v>1356</v>
      </c>
      <c r="E715" t="s">
        <v>46</v>
      </c>
      <c r="F715" t="s">
        <v>47</v>
      </c>
      <c r="G715" t="s">
        <v>5</v>
      </c>
      <c r="H715" t="s">
        <v>623</v>
      </c>
      <c r="I715" t="b" cm="1">
        <f t="array" ref="I715">SUMPRODUCT(--(D715=Assumptions!$A$4:$A$12))&gt;0</f>
        <v>0</v>
      </c>
    </row>
    <row r="716" spans="1:9" x14ac:dyDescent="0.2">
      <c r="A716" t="s">
        <v>572</v>
      </c>
      <c r="B716" t="s">
        <v>928</v>
      </c>
      <c r="C716" t="s">
        <v>2535</v>
      </c>
      <c r="D716" t="s">
        <v>640</v>
      </c>
      <c r="E716" t="s">
        <v>579</v>
      </c>
      <c r="F716" t="s">
        <v>580</v>
      </c>
      <c r="G716" t="s">
        <v>617</v>
      </c>
      <c r="H716" t="s">
        <v>623</v>
      </c>
      <c r="I716" t="b" cm="1">
        <f t="array" ref="I716">SUMPRODUCT(--(D716=Assumptions!$A$4:$A$12))&gt;0</f>
        <v>1</v>
      </c>
    </row>
    <row r="717" spans="1:9" x14ac:dyDescent="0.2">
      <c r="A717" t="s">
        <v>572</v>
      </c>
      <c r="B717" t="s">
        <v>928</v>
      </c>
      <c r="C717" t="s">
        <v>2535</v>
      </c>
      <c r="D717" t="s">
        <v>640</v>
      </c>
      <c r="E717" t="s">
        <v>568</v>
      </c>
      <c r="F717" t="s">
        <v>569</v>
      </c>
      <c r="G717" t="s">
        <v>5</v>
      </c>
      <c r="H717" t="s">
        <v>623</v>
      </c>
      <c r="I717" t="b" cm="1">
        <f t="array" ref="I717">SUMPRODUCT(--(D717=Assumptions!$A$4:$A$12))&gt;0</f>
        <v>1</v>
      </c>
    </row>
    <row r="718" spans="1:9" x14ac:dyDescent="0.2">
      <c r="A718" t="s">
        <v>572</v>
      </c>
      <c r="B718" t="s">
        <v>2800</v>
      </c>
      <c r="C718" t="s">
        <v>572</v>
      </c>
      <c r="D718" t="s">
        <v>1356</v>
      </c>
      <c r="E718" t="s">
        <v>1464</v>
      </c>
      <c r="F718" t="s">
        <v>1465</v>
      </c>
      <c r="G718" t="s">
        <v>5</v>
      </c>
      <c r="H718" t="s">
        <v>623</v>
      </c>
      <c r="I718" t="b" cm="1">
        <f t="array" ref="I718">SUMPRODUCT(--(D718=Assumptions!$A$4:$A$12))&gt;0</f>
        <v>0</v>
      </c>
    </row>
    <row r="719" spans="1:9" x14ac:dyDescent="0.2">
      <c r="A719" t="s">
        <v>572</v>
      </c>
      <c r="B719" t="s">
        <v>2801</v>
      </c>
      <c r="C719" t="s">
        <v>2180</v>
      </c>
      <c r="D719" t="s">
        <v>1193</v>
      </c>
      <c r="E719" t="s">
        <v>2802</v>
      </c>
      <c r="F719" t="s">
        <v>2803</v>
      </c>
      <c r="G719" t="s">
        <v>5</v>
      </c>
      <c r="H719" t="s">
        <v>623</v>
      </c>
      <c r="I719" t="b" cm="1">
        <f t="array" ref="I719">SUMPRODUCT(--(D719=Assumptions!$A$4:$A$12))&gt;0</f>
        <v>1</v>
      </c>
    </row>
    <row r="720" spans="1:9" x14ac:dyDescent="0.2">
      <c r="A720" t="s">
        <v>572</v>
      </c>
      <c r="B720" t="s">
        <v>2106</v>
      </c>
      <c r="C720" t="s">
        <v>2180</v>
      </c>
      <c r="D720" t="s">
        <v>1193</v>
      </c>
      <c r="E720" t="s">
        <v>61</v>
      </c>
      <c r="F720" t="s">
        <v>62</v>
      </c>
      <c r="G720" t="s">
        <v>5</v>
      </c>
      <c r="H720" t="s">
        <v>623</v>
      </c>
      <c r="I720" t="b" cm="1">
        <f t="array" ref="I720">SUMPRODUCT(--(D720=Assumptions!$A$4:$A$12))&gt;0</f>
        <v>1</v>
      </c>
    </row>
    <row r="721" spans="1:9" x14ac:dyDescent="0.2">
      <c r="A721" t="s">
        <v>572</v>
      </c>
      <c r="B721" t="s">
        <v>2804</v>
      </c>
      <c r="C721" t="s">
        <v>2180</v>
      </c>
      <c r="D721" t="s">
        <v>1193</v>
      </c>
      <c r="E721" t="s">
        <v>10</v>
      </c>
      <c r="F721" t="s">
        <v>11</v>
      </c>
      <c r="G721" t="s">
        <v>15</v>
      </c>
      <c r="H721" t="s">
        <v>623</v>
      </c>
      <c r="I721" t="b" cm="1">
        <f t="array" ref="I721">SUMPRODUCT(--(D721=Assumptions!$A$4:$A$12))&gt;0</f>
        <v>1</v>
      </c>
    </row>
    <row r="722" spans="1:9" x14ac:dyDescent="0.2">
      <c r="A722" t="s">
        <v>572</v>
      </c>
      <c r="B722" t="s">
        <v>929</v>
      </c>
      <c r="C722" t="s">
        <v>2180</v>
      </c>
      <c r="D722" t="s">
        <v>1193</v>
      </c>
      <c r="E722" t="s">
        <v>670</v>
      </c>
      <c r="F722" t="s">
        <v>671</v>
      </c>
      <c r="G722" t="s">
        <v>5</v>
      </c>
      <c r="H722" t="s">
        <v>623</v>
      </c>
      <c r="I722" t="b" cm="1">
        <f t="array" ref="I722">SUMPRODUCT(--(D722=Assumptions!$A$4:$A$12))&gt;0</f>
        <v>1</v>
      </c>
    </row>
    <row r="723" spans="1:9" x14ac:dyDescent="0.2">
      <c r="A723" t="s">
        <v>572</v>
      </c>
      <c r="B723" t="s">
        <v>2805</v>
      </c>
      <c r="C723" t="s">
        <v>2180</v>
      </c>
      <c r="D723" t="s">
        <v>1193</v>
      </c>
      <c r="E723" t="s">
        <v>46</v>
      </c>
      <c r="F723" t="s">
        <v>47</v>
      </c>
      <c r="G723" t="s">
        <v>5</v>
      </c>
      <c r="H723" t="s">
        <v>623</v>
      </c>
      <c r="I723" t="b" cm="1">
        <f t="array" ref="I723">SUMPRODUCT(--(D723=Assumptions!$A$4:$A$12))&gt;0</f>
        <v>1</v>
      </c>
    </row>
    <row r="724" spans="1:9" x14ac:dyDescent="0.2">
      <c r="A724" t="s">
        <v>572</v>
      </c>
      <c r="B724" t="s">
        <v>2806</v>
      </c>
      <c r="C724" t="s">
        <v>2180</v>
      </c>
      <c r="D724" t="s">
        <v>1193</v>
      </c>
      <c r="E724" t="s">
        <v>2670</v>
      </c>
      <c r="F724" t="s">
        <v>2671</v>
      </c>
      <c r="G724" t="s">
        <v>5</v>
      </c>
      <c r="H724" t="s">
        <v>623</v>
      </c>
      <c r="I724" t="b" cm="1">
        <f t="array" ref="I724">SUMPRODUCT(--(D724=Assumptions!$A$4:$A$12))&gt;0</f>
        <v>1</v>
      </c>
    </row>
    <row r="725" spans="1:9" x14ac:dyDescent="0.2">
      <c r="A725" t="s">
        <v>572</v>
      </c>
      <c r="B725" t="s">
        <v>930</v>
      </c>
      <c r="C725" t="s">
        <v>2180</v>
      </c>
      <c r="D725" t="s">
        <v>1193</v>
      </c>
      <c r="E725" t="s">
        <v>2807</v>
      </c>
      <c r="F725" t="s">
        <v>2808</v>
      </c>
      <c r="G725" t="s">
        <v>5</v>
      </c>
      <c r="H725" t="s">
        <v>623</v>
      </c>
      <c r="I725" t="b" cm="1">
        <f t="array" ref="I725">SUMPRODUCT(--(D725=Assumptions!$A$4:$A$12))&gt;0</f>
        <v>1</v>
      </c>
    </row>
    <row r="726" spans="1:9" x14ac:dyDescent="0.2">
      <c r="A726" t="s">
        <v>572</v>
      </c>
      <c r="B726" t="s">
        <v>931</v>
      </c>
      <c r="C726" t="s">
        <v>2451</v>
      </c>
      <c r="D726" t="s">
        <v>640</v>
      </c>
      <c r="E726" t="s">
        <v>932</v>
      </c>
      <c r="F726" t="s">
        <v>933</v>
      </c>
      <c r="G726" t="s">
        <v>5</v>
      </c>
      <c r="H726" t="s">
        <v>623</v>
      </c>
      <c r="I726" t="b" cm="1">
        <f t="array" ref="I726">SUMPRODUCT(--(D726=Assumptions!$A$4:$A$12))&gt;0</f>
        <v>1</v>
      </c>
    </row>
    <row r="727" spans="1:9" x14ac:dyDescent="0.2">
      <c r="A727" t="s">
        <v>572</v>
      </c>
      <c r="B727" t="s">
        <v>2101</v>
      </c>
      <c r="C727" t="s">
        <v>2180</v>
      </c>
      <c r="D727" t="s">
        <v>1193</v>
      </c>
      <c r="E727" t="s">
        <v>258</v>
      </c>
      <c r="F727" t="s">
        <v>259</v>
      </c>
      <c r="G727" t="s">
        <v>5</v>
      </c>
      <c r="H727" t="s">
        <v>623</v>
      </c>
      <c r="I727" t="b" cm="1">
        <f t="array" ref="I727">SUMPRODUCT(--(D727=Assumptions!$A$4:$A$12))&gt;0</f>
        <v>1</v>
      </c>
    </row>
    <row r="728" spans="1:9" x14ac:dyDescent="0.2">
      <c r="A728" t="s">
        <v>572</v>
      </c>
      <c r="B728" t="s">
        <v>934</v>
      </c>
      <c r="C728" t="s">
        <v>2557</v>
      </c>
      <c r="D728" t="s">
        <v>627</v>
      </c>
      <c r="E728" t="s">
        <v>579</v>
      </c>
      <c r="F728" t="s">
        <v>580</v>
      </c>
      <c r="G728" t="s">
        <v>5</v>
      </c>
      <c r="H728" t="s">
        <v>623</v>
      </c>
      <c r="I728" t="b" cm="1">
        <f t="array" ref="I728">SUMPRODUCT(--(D728=Assumptions!$A$4:$A$12))&gt;0</f>
        <v>1</v>
      </c>
    </row>
    <row r="729" spans="1:9" x14ac:dyDescent="0.2">
      <c r="A729" t="s">
        <v>572</v>
      </c>
      <c r="B729" t="s">
        <v>2809</v>
      </c>
      <c r="C729" t="s">
        <v>2180</v>
      </c>
      <c r="D729" t="s">
        <v>1193</v>
      </c>
      <c r="E729" t="s">
        <v>540</v>
      </c>
      <c r="F729" t="s">
        <v>541</v>
      </c>
      <c r="G729" t="s">
        <v>5</v>
      </c>
      <c r="H729" t="s">
        <v>623</v>
      </c>
      <c r="I729" t="b" cm="1">
        <f t="array" ref="I729">SUMPRODUCT(--(D729=Assumptions!$A$4:$A$12))&gt;0</f>
        <v>1</v>
      </c>
    </row>
    <row r="730" spans="1:9" x14ac:dyDescent="0.2">
      <c r="A730" t="s">
        <v>572</v>
      </c>
      <c r="B730" t="s">
        <v>2111</v>
      </c>
      <c r="C730" t="s">
        <v>2180</v>
      </c>
      <c r="D730" t="s">
        <v>1193</v>
      </c>
      <c r="E730" t="s">
        <v>2810</v>
      </c>
      <c r="F730" t="s">
        <v>2811</v>
      </c>
      <c r="G730" t="s">
        <v>5</v>
      </c>
      <c r="H730" t="s">
        <v>623</v>
      </c>
      <c r="I730" t="b" cm="1">
        <f t="array" ref="I730">SUMPRODUCT(--(D730=Assumptions!$A$4:$A$12))&gt;0</f>
        <v>1</v>
      </c>
    </row>
    <row r="731" spans="1:9" x14ac:dyDescent="0.2">
      <c r="A731" t="s">
        <v>572</v>
      </c>
      <c r="B731" t="s">
        <v>935</v>
      </c>
      <c r="C731" t="s">
        <v>2180</v>
      </c>
      <c r="D731" t="s">
        <v>1193</v>
      </c>
      <c r="E731" t="s">
        <v>579</v>
      </c>
      <c r="F731" t="s">
        <v>580</v>
      </c>
      <c r="G731" t="s">
        <v>5</v>
      </c>
      <c r="H731" t="s">
        <v>623</v>
      </c>
      <c r="I731" t="b" cm="1">
        <f t="array" ref="I731">SUMPRODUCT(--(D731=Assumptions!$A$4:$A$12))&gt;0</f>
        <v>1</v>
      </c>
    </row>
    <row r="732" spans="1:9" x14ac:dyDescent="0.2">
      <c r="A732" t="s">
        <v>572</v>
      </c>
      <c r="B732" t="s">
        <v>2812</v>
      </c>
      <c r="C732" t="s">
        <v>2180</v>
      </c>
      <c r="D732" t="s">
        <v>1193</v>
      </c>
      <c r="E732" t="s">
        <v>75</v>
      </c>
      <c r="F732" t="s">
        <v>76</v>
      </c>
      <c r="G732" t="s">
        <v>5</v>
      </c>
      <c r="H732" t="s">
        <v>623</v>
      </c>
      <c r="I732" t="b" cm="1">
        <f t="array" ref="I732">SUMPRODUCT(--(D732=Assumptions!$A$4:$A$12))&gt;0</f>
        <v>1</v>
      </c>
    </row>
    <row r="733" spans="1:9" x14ac:dyDescent="0.2">
      <c r="A733" t="s">
        <v>572</v>
      </c>
      <c r="B733" t="s">
        <v>2104</v>
      </c>
      <c r="C733" t="s">
        <v>2180</v>
      </c>
      <c r="D733" t="s">
        <v>1193</v>
      </c>
      <c r="E733" t="s">
        <v>10</v>
      </c>
      <c r="F733" t="s">
        <v>11</v>
      </c>
      <c r="G733" t="s">
        <v>5</v>
      </c>
      <c r="H733" t="s">
        <v>623</v>
      </c>
      <c r="I733" t="b" cm="1">
        <f t="array" ref="I733">SUMPRODUCT(--(D733=Assumptions!$A$4:$A$12))&gt;0</f>
        <v>1</v>
      </c>
    </row>
    <row r="734" spans="1:9" x14ac:dyDescent="0.2">
      <c r="A734" t="s">
        <v>572</v>
      </c>
      <c r="B734" t="s">
        <v>2813</v>
      </c>
      <c r="C734" t="s">
        <v>2180</v>
      </c>
      <c r="D734" t="s">
        <v>1193</v>
      </c>
      <c r="E734" t="s">
        <v>226</v>
      </c>
      <c r="F734" t="s">
        <v>227</v>
      </c>
      <c r="G734" t="s">
        <v>5</v>
      </c>
      <c r="H734" t="s">
        <v>623</v>
      </c>
      <c r="I734" t="b" cm="1">
        <f t="array" ref="I734">SUMPRODUCT(--(D734=Assumptions!$A$4:$A$12))&gt;0</f>
        <v>1</v>
      </c>
    </row>
    <row r="735" spans="1:9" x14ac:dyDescent="0.2">
      <c r="A735" t="s">
        <v>572</v>
      </c>
      <c r="B735" t="s">
        <v>2814</v>
      </c>
      <c r="C735" t="s">
        <v>2180</v>
      </c>
      <c r="D735" t="s">
        <v>1193</v>
      </c>
      <c r="E735" t="s">
        <v>576</v>
      </c>
      <c r="F735" t="s">
        <v>577</v>
      </c>
      <c r="G735" t="s">
        <v>5</v>
      </c>
      <c r="H735" t="s">
        <v>623</v>
      </c>
      <c r="I735" t="b" cm="1">
        <f t="array" ref="I735">SUMPRODUCT(--(D735=Assumptions!$A$4:$A$12))&gt;0</f>
        <v>1</v>
      </c>
    </row>
    <row r="736" spans="1:9" x14ac:dyDescent="0.2">
      <c r="A736" t="s">
        <v>572</v>
      </c>
      <c r="B736" t="s">
        <v>919</v>
      </c>
      <c r="C736" t="s">
        <v>347</v>
      </c>
      <c r="D736" t="s">
        <v>627</v>
      </c>
      <c r="E736" t="s">
        <v>79</v>
      </c>
      <c r="F736" t="s">
        <v>80</v>
      </c>
      <c r="G736" t="s">
        <v>613</v>
      </c>
      <c r="H736" t="s">
        <v>623</v>
      </c>
      <c r="I736" t="b" cm="1">
        <f t="array" ref="I736">SUMPRODUCT(--(D736=Assumptions!$A$4:$A$12))&gt;0</f>
        <v>1</v>
      </c>
    </row>
    <row r="737" spans="1:9" x14ac:dyDescent="0.2">
      <c r="A737" t="s">
        <v>298</v>
      </c>
      <c r="B737" t="s">
        <v>783</v>
      </c>
      <c r="C737" t="s">
        <v>572</v>
      </c>
      <c r="D737" t="s">
        <v>627</v>
      </c>
      <c r="E737" t="s">
        <v>361</v>
      </c>
      <c r="F737" t="s">
        <v>362</v>
      </c>
      <c r="G737" t="s">
        <v>622</v>
      </c>
      <c r="H737" t="s">
        <v>623</v>
      </c>
      <c r="I737" t="b" cm="1">
        <f t="array" ref="I737">SUMPRODUCT(--(D737=Assumptions!$A$4:$A$12))&gt;0</f>
        <v>1</v>
      </c>
    </row>
    <row r="738" spans="1:9" x14ac:dyDescent="0.2">
      <c r="A738" t="s">
        <v>347</v>
      </c>
      <c r="B738" t="s">
        <v>819</v>
      </c>
      <c r="C738" t="s">
        <v>572</v>
      </c>
      <c r="D738" t="s">
        <v>627</v>
      </c>
      <c r="E738" t="s">
        <v>361</v>
      </c>
      <c r="F738" t="s">
        <v>362</v>
      </c>
      <c r="G738" t="s">
        <v>622</v>
      </c>
      <c r="H738" t="s">
        <v>623</v>
      </c>
      <c r="I738" t="b" cm="1">
        <f t="array" ref="I738">SUMPRODUCT(--(D738=Assumptions!$A$4:$A$12))&gt;0</f>
        <v>1</v>
      </c>
    </row>
    <row r="739" spans="1:9" x14ac:dyDescent="0.2">
      <c r="A739" t="s">
        <v>496</v>
      </c>
      <c r="B739" t="s">
        <v>881</v>
      </c>
      <c r="C739" t="s">
        <v>572</v>
      </c>
      <c r="D739" t="s">
        <v>627</v>
      </c>
      <c r="E739" t="s">
        <v>579</v>
      </c>
      <c r="F739" t="s">
        <v>580</v>
      </c>
      <c r="G739" t="s">
        <v>622</v>
      </c>
      <c r="H739" t="s">
        <v>623</v>
      </c>
      <c r="I739" t="b" cm="1">
        <f t="array" ref="I739">SUMPRODUCT(--(D739=Assumptions!$A$4:$A$12))&gt;0</f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343DB-86E2-8941-A446-73DBFC267098}">
  <sheetPr>
    <tabColor theme="8" tint="0.79998168889431442"/>
  </sheetPr>
  <dimension ref="A1:I766"/>
  <sheetViews>
    <sheetView workbookViewId="0">
      <selection activeCell="B286" sqref="B286"/>
    </sheetView>
  </sheetViews>
  <sheetFormatPr baseColWidth="10" defaultRowHeight="16" x14ac:dyDescent="0.2"/>
  <cols>
    <col min="2" max="2" width="47.33203125" bestFit="1" customWidth="1"/>
    <col min="3" max="3" width="24.5" customWidth="1"/>
    <col min="4" max="4" width="21.83203125" bestFit="1" customWidth="1"/>
    <col min="5" max="5" width="45" bestFit="1" customWidth="1"/>
    <col min="6" max="6" width="11.33203125" bestFit="1" customWidth="1"/>
    <col min="7" max="7" width="36.33203125" bestFit="1" customWidth="1"/>
  </cols>
  <sheetData>
    <row r="1" spans="1:9" s="1" customFormat="1" x14ac:dyDescent="0.2">
      <c r="A1" s="1" t="s">
        <v>48</v>
      </c>
      <c r="B1" s="1" t="s">
        <v>15</v>
      </c>
      <c r="C1" s="1" t="s">
        <v>622</v>
      </c>
      <c r="D1" s="1" t="s">
        <v>602</v>
      </c>
      <c r="E1" s="1" t="s">
        <v>603</v>
      </c>
      <c r="F1" s="1" t="s">
        <v>604</v>
      </c>
      <c r="G1" s="1" t="s">
        <v>605</v>
      </c>
      <c r="H1" s="1" t="s">
        <v>606</v>
      </c>
      <c r="I1" s="1" t="s">
        <v>2123</v>
      </c>
    </row>
    <row r="2" spans="1:9" x14ac:dyDescent="0.2">
      <c r="A2" t="s">
        <v>56</v>
      </c>
      <c r="B2" t="s">
        <v>1184</v>
      </c>
      <c r="D2" t="s">
        <v>1185</v>
      </c>
      <c r="E2" t="s">
        <v>1186</v>
      </c>
      <c r="F2" t="s">
        <v>1187</v>
      </c>
      <c r="G2" t="s">
        <v>1188</v>
      </c>
      <c r="H2" t="s">
        <v>6</v>
      </c>
      <c r="I2" t="b" cm="1">
        <f t="array" ref="I2">SUMPRODUCT(--(D2=Assumptions!$A$4:$A$12))&gt;0</f>
        <v>0</v>
      </c>
    </row>
    <row r="3" spans="1:9" x14ac:dyDescent="0.2">
      <c r="A3" t="s">
        <v>56</v>
      </c>
      <c r="B3" t="s">
        <v>1189</v>
      </c>
      <c r="D3" t="s">
        <v>1185</v>
      </c>
      <c r="E3" t="s">
        <v>1190</v>
      </c>
      <c r="F3" t="s">
        <v>1191</v>
      </c>
      <c r="G3" t="s">
        <v>1188</v>
      </c>
      <c r="H3" t="s">
        <v>6</v>
      </c>
      <c r="I3" t="b" cm="1">
        <f t="array" ref="I3">SUMPRODUCT(--(D3=Assumptions!$A$4:$A$12))&gt;0</f>
        <v>0</v>
      </c>
    </row>
    <row r="4" spans="1:9" x14ac:dyDescent="0.2">
      <c r="A4" t="s">
        <v>113</v>
      </c>
      <c r="B4" t="s">
        <v>1192</v>
      </c>
      <c r="D4" t="s">
        <v>1193</v>
      </c>
      <c r="E4" t="s">
        <v>114</v>
      </c>
      <c r="F4" t="s">
        <v>115</v>
      </c>
      <c r="G4" t="s">
        <v>5</v>
      </c>
      <c r="H4" t="s">
        <v>6</v>
      </c>
      <c r="I4" t="b" cm="1">
        <f t="array" ref="I4">SUMPRODUCT(--(D4=Assumptions!$A$4:$A$12))&gt;0</f>
        <v>1</v>
      </c>
    </row>
    <row r="5" spans="1:9" x14ac:dyDescent="0.2">
      <c r="A5" t="s">
        <v>113</v>
      </c>
      <c r="B5" t="s">
        <v>1194</v>
      </c>
      <c r="D5" t="s">
        <v>1193</v>
      </c>
      <c r="E5" t="s">
        <v>1195</v>
      </c>
      <c r="F5" t="s">
        <v>1196</v>
      </c>
      <c r="G5" t="s">
        <v>5</v>
      </c>
      <c r="H5" t="s">
        <v>6</v>
      </c>
      <c r="I5" t="b" cm="1">
        <f t="array" ref="I5">SUMPRODUCT(--(D5=Assumptions!$A$4:$A$12))&gt;0</f>
        <v>1</v>
      </c>
    </row>
    <row r="6" spans="1:9" x14ac:dyDescent="0.2">
      <c r="A6" t="s">
        <v>113</v>
      </c>
      <c r="B6" t="s">
        <v>1197</v>
      </c>
      <c r="D6" t="s">
        <v>1193</v>
      </c>
      <c r="E6" t="s">
        <v>1198</v>
      </c>
      <c r="F6" t="s">
        <v>1199</v>
      </c>
      <c r="G6" t="s">
        <v>5</v>
      </c>
      <c r="H6" t="s">
        <v>6</v>
      </c>
      <c r="I6" t="b" cm="1">
        <f t="array" ref="I6">SUMPRODUCT(--(D6=Assumptions!$A$4:$A$12))&gt;0</f>
        <v>1</v>
      </c>
    </row>
    <row r="7" spans="1:9" x14ac:dyDescent="0.2">
      <c r="A7" t="s">
        <v>113</v>
      </c>
      <c r="B7" t="s">
        <v>1200</v>
      </c>
      <c r="D7" t="s">
        <v>1193</v>
      </c>
      <c r="E7" t="s">
        <v>1198</v>
      </c>
      <c r="F7" t="s">
        <v>1199</v>
      </c>
      <c r="G7" t="s">
        <v>5</v>
      </c>
      <c r="H7" t="s">
        <v>6</v>
      </c>
      <c r="I7" t="b" cm="1">
        <f t="array" ref="I7">SUMPRODUCT(--(D7=Assumptions!$A$4:$A$12))&gt;0</f>
        <v>1</v>
      </c>
    </row>
    <row r="8" spans="1:9" x14ac:dyDescent="0.2">
      <c r="A8" t="s">
        <v>113</v>
      </c>
      <c r="B8" t="s">
        <v>1201</v>
      </c>
      <c r="D8" t="s">
        <v>1202</v>
      </c>
      <c r="E8" t="s">
        <v>46</v>
      </c>
      <c r="F8" t="s">
        <v>47</v>
      </c>
      <c r="G8" t="s">
        <v>5</v>
      </c>
      <c r="H8" t="s">
        <v>6</v>
      </c>
      <c r="I8" t="b" cm="1">
        <f t="array" ref="I8">SUMPRODUCT(--(D8=Assumptions!$A$4:$A$12))&gt;0</f>
        <v>1</v>
      </c>
    </row>
    <row r="9" spans="1:9" x14ac:dyDescent="0.2">
      <c r="A9" t="s">
        <v>113</v>
      </c>
      <c r="B9" t="s">
        <v>1203</v>
      </c>
      <c r="D9" t="s">
        <v>1204</v>
      </c>
      <c r="E9" t="s">
        <v>1195</v>
      </c>
      <c r="F9" t="s">
        <v>1196</v>
      </c>
      <c r="G9" t="s">
        <v>5</v>
      </c>
      <c r="H9" t="s">
        <v>6</v>
      </c>
      <c r="I9" t="b" cm="1">
        <f t="array" ref="I9">SUMPRODUCT(--(D9=Assumptions!$A$4:$A$12))&gt;0</f>
        <v>0</v>
      </c>
    </row>
    <row r="10" spans="1:9" x14ac:dyDescent="0.2">
      <c r="A10" t="s">
        <v>113</v>
      </c>
      <c r="B10" t="s">
        <v>1205</v>
      </c>
      <c r="D10" t="s">
        <v>1204</v>
      </c>
      <c r="E10" t="s">
        <v>116</v>
      </c>
      <c r="F10" t="s">
        <v>117</v>
      </c>
      <c r="G10" t="s">
        <v>5</v>
      </c>
      <c r="H10" t="s">
        <v>6</v>
      </c>
      <c r="I10" t="b" cm="1">
        <f t="array" ref="I10">SUMPRODUCT(--(D10=Assumptions!$A$4:$A$12))&gt;0</f>
        <v>0</v>
      </c>
    </row>
    <row r="11" spans="1:9" x14ac:dyDescent="0.2">
      <c r="A11" t="s">
        <v>113</v>
      </c>
      <c r="B11" t="s">
        <v>1206</v>
      </c>
      <c r="D11" t="s">
        <v>1204</v>
      </c>
      <c r="E11" t="s">
        <v>1207</v>
      </c>
      <c r="F11" t="s">
        <v>1208</v>
      </c>
      <c r="G11" t="s">
        <v>5</v>
      </c>
      <c r="H11" t="s">
        <v>6</v>
      </c>
      <c r="I11" t="b" cm="1">
        <f t="array" ref="I11">SUMPRODUCT(--(D11=Assumptions!$A$4:$A$12))&gt;0</f>
        <v>0</v>
      </c>
    </row>
    <row r="12" spans="1:9" x14ac:dyDescent="0.2">
      <c r="A12" t="s">
        <v>113</v>
      </c>
      <c r="B12" t="s">
        <v>118</v>
      </c>
      <c r="D12" t="s">
        <v>19</v>
      </c>
      <c r="E12" t="s">
        <v>114</v>
      </c>
      <c r="F12" t="s">
        <v>115</v>
      </c>
      <c r="G12" t="s">
        <v>5</v>
      </c>
      <c r="H12" t="s">
        <v>6</v>
      </c>
      <c r="I12" t="b" cm="1">
        <f t="array" ref="I12">SUMPRODUCT(--(D12=Assumptions!$A$4:$A$12))&gt;0</f>
        <v>1</v>
      </c>
    </row>
    <row r="13" spans="1:9" x14ac:dyDescent="0.2">
      <c r="A13" t="s">
        <v>113</v>
      </c>
      <c r="B13" t="s">
        <v>119</v>
      </c>
      <c r="D13" t="s">
        <v>19</v>
      </c>
      <c r="E13" t="s">
        <v>23</v>
      </c>
      <c r="F13" t="s">
        <v>24</v>
      </c>
      <c r="G13" t="s">
        <v>15</v>
      </c>
      <c r="H13" t="s">
        <v>6</v>
      </c>
      <c r="I13" t="b" cm="1">
        <f t="array" ref="I13">SUMPRODUCT(--(D13=Assumptions!$A$4:$A$12))&gt;0</f>
        <v>1</v>
      </c>
    </row>
    <row r="14" spans="1:9" x14ac:dyDescent="0.2">
      <c r="A14" t="s">
        <v>113</v>
      </c>
      <c r="B14" t="s">
        <v>120</v>
      </c>
      <c r="D14" t="s">
        <v>19</v>
      </c>
      <c r="E14" t="s">
        <v>121</v>
      </c>
      <c r="F14" t="s">
        <v>122</v>
      </c>
      <c r="G14" t="s">
        <v>5</v>
      </c>
      <c r="H14" t="s">
        <v>6</v>
      </c>
      <c r="I14" t="b" cm="1">
        <f t="array" ref="I14">SUMPRODUCT(--(D14=Assumptions!$A$4:$A$12))&gt;0</f>
        <v>1</v>
      </c>
    </row>
    <row r="15" spans="1:9" x14ac:dyDescent="0.2">
      <c r="A15" t="s">
        <v>113</v>
      </c>
      <c r="B15" t="s">
        <v>123</v>
      </c>
      <c r="D15" t="s">
        <v>19</v>
      </c>
      <c r="E15" t="s">
        <v>79</v>
      </c>
      <c r="F15" t="s">
        <v>80</v>
      </c>
      <c r="G15" t="s">
        <v>5</v>
      </c>
      <c r="H15" t="s">
        <v>6</v>
      </c>
      <c r="I15" t="b" cm="1">
        <f t="array" ref="I15">SUMPRODUCT(--(D15=Assumptions!$A$4:$A$12))&gt;0</f>
        <v>1</v>
      </c>
    </row>
    <row r="16" spans="1:9" x14ac:dyDescent="0.2">
      <c r="A16" t="s">
        <v>113</v>
      </c>
      <c r="B16" t="s">
        <v>124</v>
      </c>
      <c r="D16" t="s">
        <v>19</v>
      </c>
      <c r="E16" t="s">
        <v>125</v>
      </c>
      <c r="F16" t="s">
        <v>126</v>
      </c>
      <c r="G16" t="s">
        <v>5</v>
      </c>
      <c r="H16" t="s">
        <v>6</v>
      </c>
      <c r="I16" t="b" cm="1">
        <f t="array" ref="I16">SUMPRODUCT(--(D16=Assumptions!$A$4:$A$12))&gt;0</f>
        <v>1</v>
      </c>
    </row>
    <row r="17" spans="1:9" x14ac:dyDescent="0.2">
      <c r="A17" t="s">
        <v>113</v>
      </c>
      <c r="B17" t="s">
        <v>1209</v>
      </c>
      <c r="D17" t="s">
        <v>1204</v>
      </c>
      <c r="E17" t="s">
        <v>61</v>
      </c>
      <c r="F17" t="s">
        <v>62</v>
      </c>
      <c r="G17" t="s">
        <v>5</v>
      </c>
      <c r="H17" t="s">
        <v>6</v>
      </c>
      <c r="I17" t="b" cm="1">
        <f t="array" ref="I17">SUMPRODUCT(--(D17=Assumptions!$A$4:$A$12))&gt;0</f>
        <v>0</v>
      </c>
    </row>
    <row r="18" spans="1:9" x14ac:dyDescent="0.2">
      <c r="A18" t="s">
        <v>113</v>
      </c>
      <c r="B18" t="s">
        <v>127</v>
      </c>
      <c r="D18" t="s">
        <v>97</v>
      </c>
      <c r="E18" t="s">
        <v>128</v>
      </c>
      <c r="F18" t="s">
        <v>129</v>
      </c>
      <c r="G18" t="s">
        <v>5</v>
      </c>
      <c r="H18" t="s">
        <v>6</v>
      </c>
      <c r="I18" t="b" cm="1">
        <f t="array" ref="I18">SUMPRODUCT(--(D18=Assumptions!$A$4:$A$12))&gt;0</f>
        <v>1</v>
      </c>
    </row>
    <row r="19" spans="1:9" x14ac:dyDescent="0.2">
      <c r="A19" t="s">
        <v>113</v>
      </c>
      <c r="B19" t="s">
        <v>130</v>
      </c>
      <c r="D19" t="s">
        <v>19</v>
      </c>
      <c r="E19" t="s">
        <v>131</v>
      </c>
      <c r="F19" t="s">
        <v>132</v>
      </c>
      <c r="G19" t="s">
        <v>5</v>
      </c>
      <c r="H19" t="s">
        <v>6</v>
      </c>
      <c r="I19" t="b" cm="1">
        <f t="array" ref="I19">SUMPRODUCT(--(D19=Assumptions!$A$4:$A$12))&gt;0</f>
        <v>1</v>
      </c>
    </row>
    <row r="20" spans="1:9" x14ac:dyDescent="0.2">
      <c r="A20" t="s">
        <v>113</v>
      </c>
      <c r="B20" t="s">
        <v>1210</v>
      </c>
      <c r="D20" t="s">
        <v>1185</v>
      </c>
      <c r="E20" t="s">
        <v>1211</v>
      </c>
      <c r="F20" t="s">
        <v>1212</v>
      </c>
      <c r="G20" t="s">
        <v>48</v>
      </c>
      <c r="H20" t="s">
        <v>6</v>
      </c>
      <c r="I20" t="b" cm="1">
        <f t="array" ref="I20">SUMPRODUCT(--(D20=Assumptions!$A$4:$A$12))&gt;0</f>
        <v>0</v>
      </c>
    </row>
    <row r="21" spans="1:9" x14ac:dyDescent="0.2">
      <c r="A21" t="s">
        <v>113</v>
      </c>
      <c r="B21" t="s">
        <v>1213</v>
      </c>
      <c r="D21" t="s">
        <v>1204</v>
      </c>
      <c r="E21" t="s">
        <v>1214</v>
      </c>
      <c r="F21" t="s">
        <v>1215</v>
      </c>
      <c r="G21" t="s">
        <v>15</v>
      </c>
      <c r="H21" t="s">
        <v>6</v>
      </c>
      <c r="I21" t="b" cm="1">
        <f t="array" ref="I21">SUMPRODUCT(--(D21=Assumptions!$A$4:$A$12))&gt;0</f>
        <v>0</v>
      </c>
    </row>
    <row r="22" spans="1:9" x14ac:dyDescent="0.2">
      <c r="A22" t="s">
        <v>113</v>
      </c>
      <c r="B22" t="s">
        <v>1216</v>
      </c>
      <c r="D22" t="s">
        <v>1204</v>
      </c>
      <c r="E22" t="s">
        <v>1217</v>
      </c>
      <c r="F22" t="s">
        <v>1218</v>
      </c>
      <c r="G22" t="s">
        <v>5</v>
      </c>
      <c r="H22" t="s">
        <v>6</v>
      </c>
      <c r="I22" t="b" cm="1">
        <f t="array" ref="I22">SUMPRODUCT(--(D22=Assumptions!$A$4:$A$12))&gt;0</f>
        <v>0</v>
      </c>
    </row>
    <row r="23" spans="1:9" x14ac:dyDescent="0.2">
      <c r="A23" t="s">
        <v>113</v>
      </c>
      <c r="B23" t="s">
        <v>1219</v>
      </c>
      <c r="D23" t="s">
        <v>1204</v>
      </c>
      <c r="E23" t="s">
        <v>61</v>
      </c>
      <c r="F23" t="s">
        <v>62</v>
      </c>
      <c r="G23" t="s">
        <v>5</v>
      </c>
      <c r="H23" t="s">
        <v>6</v>
      </c>
      <c r="I23" t="b" cm="1">
        <f t="array" ref="I23">SUMPRODUCT(--(D23=Assumptions!$A$4:$A$12))&gt;0</f>
        <v>0</v>
      </c>
    </row>
    <row r="24" spans="1:9" x14ac:dyDescent="0.2">
      <c r="A24" t="s">
        <v>113</v>
      </c>
      <c r="B24" t="s">
        <v>1220</v>
      </c>
      <c r="D24" t="s">
        <v>1202</v>
      </c>
      <c r="E24" t="s">
        <v>1221</v>
      </c>
      <c r="F24" t="s">
        <v>1222</v>
      </c>
      <c r="G24" t="s">
        <v>5</v>
      </c>
      <c r="H24" t="s">
        <v>6</v>
      </c>
      <c r="I24" t="b" cm="1">
        <f t="array" ref="I24">SUMPRODUCT(--(D24=Assumptions!$A$4:$A$12))&gt;0</f>
        <v>1</v>
      </c>
    </row>
    <row r="25" spans="1:9" x14ac:dyDescent="0.2">
      <c r="A25" t="s">
        <v>113</v>
      </c>
      <c r="B25" t="s">
        <v>133</v>
      </c>
      <c r="D25" t="s">
        <v>97</v>
      </c>
      <c r="E25" t="s">
        <v>134</v>
      </c>
      <c r="F25" t="s">
        <v>135</v>
      </c>
      <c r="G25" t="s">
        <v>5</v>
      </c>
      <c r="H25" t="s">
        <v>6</v>
      </c>
      <c r="I25" t="b" cm="1">
        <f t="array" ref="I25">SUMPRODUCT(--(D25=Assumptions!$A$4:$A$12))&gt;0</f>
        <v>1</v>
      </c>
    </row>
    <row r="26" spans="1:9" x14ac:dyDescent="0.2">
      <c r="A26" t="s">
        <v>113</v>
      </c>
      <c r="B26" t="s">
        <v>1201</v>
      </c>
      <c r="D26" t="s">
        <v>1202</v>
      </c>
      <c r="E26" t="s">
        <v>1223</v>
      </c>
      <c r="F26" t="s">
        <v>1224</v>
      </c>
      <c r="G26" t="s">
        <v>5</v>
      </c>
      <c r="H26" t="s">
        <v>6</v>
      </c>
      <c r="I26" t="b" cm="1">
        <f t="array" ref="I26">SUMPRODUCT(--(D26=Assumptions!$A$4:$A$12))&gt;0</f>
        <v>1</v>
      </c>
    </row>
    <row r="27" spans="1:9" x14ac:dyDescent="0.2">
      <c r="A27" t="s">
        <v>113</v>
      </c>
      <c r="B27" t="s">
        <v>1225</v>
      </c>
      <c r="D27" t="s">
        <v>1202</v>
      </c>
      <c r="E27" t="s">
        <v>1226</v>
      </c>
      <c r="F27" t="s">
        <v>1227</v>
      </c>
      <c r="G27" t="s">
        <v>5</v>
      </c>
      <c r="H27" t="s">
        <v>6</v>
      </c>
      <c r="I27" t="b" cm="1">
        <f t="array" ref="I27">SUMPRODUCT(--(D27=Assumptions!$A$4:$A$12))&gt;0</f>
        <v>1</v>
      </c>
    </row>
    <row r="28" spans="1:9" x14ac:dyDescent="0.2">
      <c r="A28" t="s">
        <v>113</v>
      </c>
      <c r="B28" t="s">
        <v>1228</v>
      </c>
      <c r="D28" t="s">
        <v>1202</v>
      </c>
      <c r="E28" t="s">
        <v>1229</v>
      </c>
      <c r="F28" t="s">
        <v>1230</v>
      </c>
      <c r="G28" t="s">
        <v>48</v>
      </c>
      <c r="H28" t="s">
        <v>6</v>
      </c>
      <c r="I28" t="b" cm="1">
        <f t="array" ref="I28">SUMPRODUCT(--(D28=Assumptions!$A$4:$A$12))&gt;0</f>
        <v>1</v>
      </c>
    </row>
    <row r="29" spans="1:9" x14ac:dyDescent="0.2">
      <c r="A29" t="s">
        <v>113</v>
      </c>
      <c r="B29" t="s">
        <v>1228</v>
      </c>
      <c r="D29" t="s">
        <v>1202</v>
      </c>
      <c r="E29" t="s">
        <v>1231</v>
      </c>
      <c r="F29" t="s">
        <v>1232</v>
      </c>
      <c r="G29" t="s">
        <v>5</v>
      </c>
      <c r="H29" t="s">
        <v>6</v>
      </c>
      <c r="I29" t="b" cm="1">
        <f t="array" ref="I29">SUMPRODUCT(--(D29=Assumptions!$A$4:$A$12))&gt;0</f>
        <v>1</v>
      </c>
    </row>
    <row r="30" spans="1:9" x14ac:dyDescent="0.2">
      <c r="A30" t="s">
        <v>113</v>
      </c>
      <c r="B30" t="s">
        <v>1233</v>
      </c>
      <c r="D30" t="s">
        <v>1204</v>
      </c>
      <c r="E30" t="s">
        <v>1234</v>
      </c>
      <c r="F30" t="s">
        <v>1235</v>
      </c>
      <c r="G30" t="s">
        <v>5</v>
      </c>
      <c r="H30" t="s">
        <v>6</v>
      </c>
      <c r="I30" t="b" cm="1">
        <f t="array" ref="I30">SUMPRODUCT(--(D30=Assumptions!$A$4:$A$12))&gt;0</f>
        <v>0</v>
      </c>
    </row>
    <row r="31" spans="1:9" x14ac:dyDescent="0.2">
      <c r="A31" t="s">
        <v>113</v>
      </c>
      <c r="B31" t="s">
        <v>1236</v>
      </c>
      <c r="D31" t="s">
        <v>1185</v>
      </c>
      <c r="E31" t="s">
        <v>136</v>
      </c>
      <c r="F31" t="s">
        <v>137</v>
      </c>
      <c r="G31" t="s">
        <v>1237</v>
      </c>
      <c r="H31" t="s">
        <v>6</v>
      </c>
      <c r="I31" t="b" cm="1">
        <f t="array" ref="I31">SUMPRODUCT(--(D31=Assumptions!$A$4:$A$12))&gt;0</f>
        <v>0</v>
      </c>
    </row>
    <row r="32" spans="1:9" x14ac:dyDescent="0.2">
      <c r="A32" t="s">
        <v>138</v>
      </c>
      <c r="B32" t="s">
        <v>1238</v>
      </c>
      <c r="D32" t="s">
        <v>1193</v>
      </c>
      <c r="E32" t="s">
        <v>10</v>
      </c>
      <c r="F32" t="s">
        <v>11</v>
      </c>
      <c r="G32" t="s">
        <v>5</v>
      </c>
      <c r="H32" t="s">
        <v>6</v>
      </c>
      <c r="I32" t="b" cm="1">
        <f t="array" ref="I32">SUMPRODUCT(--(D32=Assumptions!$A$4:$A$12))&gt;0</f>
        <v>1</v>
      </c>
    </row>
    <row r="33" spans="1:9" x14ac:dyDescent="0.2">
      <c r="A33" t="s">
        <v>138</v>
      </c>
      <c r="B33" t="s">
        <v>1239</v>
      </c>
      <c r="D33" t="s">
        <v>1204</v>
      </c>
      <c r="E33" t="s">
        <v>139</v>
      </c>
      <c r="F33" t="s">
        <v>140</v>
      </c>
      <c r="G33" t="s">
        <v>5</v>
      </c>
      <c r="H33" t="s">
        <v>6</v>
      </c>
      <c r="I33" t="b" cm="1">
        <f t="array" ref="I33">SUMPRODUCT(--(D33=Assumptions!$A$4:$A$12))&gt;0</f>
        <v>0</v>
      </c>
    </row>
    <row r="34" spans="1:9" x14ac:dyDescent="0.2">
      <c r="A34" t="s">
        <v>138</v>
      </c>
      <c r="B34" t="s">
        <v>1240</v>
      </c>
      <c r="D34" t="s">
        <v>1193</v>
      </c>
      <c r="E34" t="s">
        <v>1241</v>
      </c>
      <c r="F34" t="s">
        <v>1242</v>
      </c>
      <c r="G34" t="s">
        <v>5</v>
      </c>
      <c r="H34" t="s">
        <v>6</v>
      </c>
      <c r="I34" t="b" cm="1">
        <f t="array" ref="I34">SUMPRODUCT(--(D34=Assumptions!$A$4:$A$12))&gt;0</f>
        <v>1</v>
      </c>
    </row>
    <row r="35" spans="1:9" x14ac:dyDescent="0.2">
      <c r="A35" t="s">
        <v>138</v>
      </c>
      <c r="B35" t="s">
        <v>1243</v>
      </c>
      <c r="D35" t="s">
        <v>1204</v>
      </c>
      <c r="E35" t="s">
        <v>1244</v>
      </c>
      <c r="F35" t="s">
        <v>1245</v>
      </c>
      <c r="G35" t="s">
        <v>15</v>
      </c>
      <c r="H35" t="s">
        <v>6</v>
      </c>
      <c r="I35" t="b" cm="1">
        <f t="array" ref="I35">SUMPRODUCT(--(D35=Assumptions!$A$4:$A$12))&gt;0</f>
        <v>0</v>
      </c>
    </row>
    <row r="36" spans="1:9" x14ac:dyDescent="0.2">
      <c r="A36" t="s">
        <v>138</v>
      </c>
      <c r="B36" t="s">
        <v>1246</v>
      </c>
      <c r="D36" t="s">
        <v>1193</v>
      </c>
      <c r="E36" t="s">
        <v>1247</v>
      </c>
      <c r="F36" t="s">
        <v>1248</v>
      </c>
      <c r="G36" t="s">
        <v>5</v>
      </c>
      <c r="H36" t="s">
        <v>6</v>
      </c>
      <c r="I36" t="b" cm="1">
        <f t="array" ref="I36">SUMPRODUCT(--(D36=Assumptions!$A$4:$A$12))&gt;0</f>
        <v>1</v>
      </c>
    </row>
    <row r="37" spans="1:9" x14ac:dyDescent="0.2">
      <c r="A37" t="s">
        <v>138</v>
      </c>
      <c r="B37" t="s">
        <v>1249</v>
      </c>
      <c r="D37" t="s">
        <v>1204</v>
      </c>
      <c r="E37" t="s">
        <v>141</v>
      </c>
      <c r="F37" t="s">
        <v>142</v>
      </c>
      <c r="G37" t="s">
        <v>15</v>
      </c>
      <c r="H37" t="s">
        <v>6</v>
      </c>
      <c r="I37" t="b" cm="1">
        <f t="array" ref="I37">SUMPRODUCT(--(D37=Assumptions!$A$4:$A$12))&gt;0</f>
        <v>0</v>
      </c>
    </row>
    <row r="38" spans="1:9" x14ac:dyDescent="0.2">
      <c r="A38" t="s">
        <v>138</v>
      </c>
      <c r="B38" t="s">
        <v>1250</v>
      </c>
      <c r="D38" t="s">
        <v>1193</v>
      </c>
      <c r="E38" t="s">
        <v>143</v>
      </c>
      <c r="F38" t="s">
        <v>144</v>
      </c>
      <c r="G38" t="s">
        <v>15</v>
      </c>
      <c r="H38" t="s">
        <v>6</v>
      </c>
      <c r="I38" t="b" cm="1">
        <f t="array" ref="I38">SUMPRODUCT(--(D38=Assumptions!$A$4:$A$12))&gt;0</f>
        <v>1</v>
      </c>
    </row>
    <row r="39" spans="1:9" x14ac:dyDescent="0.2">
      <c r="A39" t="s">
        <v>138</v>
      </c>
      <c r="B39" t="s">
        <v>1251</v>
      </c>
      <c r="D39" t="s">
        <v>1193</v>
      </c>
      <c r="E39" t="s">
        <v>1252</v>
      </c>
      <c r="F39" t="s">
        <v>1253</v>
      </c>
      <c r="G39" t="s">
        <v>5</v>
      </c>
      <c r="H39" t="s">
        <v>6</v>
      </c>
      <c r="I39" t="b" cm="1">
        <f t="array" ref="I39">SUMPRODUCT(--(D39=Assumptions!$A$4:$A$12))&gt;0</f>
        <v>1</v>
      </c>
    </row>
    <row r="40" spans="1:9" x14ac:dyDescent="0.2">
      <c r="A40" t="s">
        <v>138</v>
      </c>
      <c r="B40" t="s">
        <v>1254</v>
      </c>
      <c r="D40" t="s">
        <v>1193</v>
      </c>
      <c r="E40" t="s">
        <v>1255</v>
      </c>
      <c r="F40" t="s">
        <v>1256</v>
      </c>
      <c r="G40" t="s">
        <v>15</v>
      </c>
      <c r="H40" t="s">
        <v>6</v>
      </c>
      <c r="I40" t="b" cm="1">
        <f t="array" ref="I40">SUMPRODUCT(--(D40=Assumptions!$A$4:$A$12))&gt;0</f>
        <v>1</v>
      </c>
    </row>
    <row r="41" spans="1:9" x14ac:dyDescent="0.2">
      <c r="A41" t="s">
        <v>138</v>
      </c>
      <c r="B41" t="s">
        <v>1257</v>
      </c>
      <c r="D41" t="s">
        <v>1193</v>
      </c>
      <c r="E41" t="s">
        <v>1258</v>
      </c>
      <c r="F41" t="s">
        <v>1259</v>
      </c>
      <c r="G41" t="s">
        <v>5</v>
      </c>
      <c r="H41" t="s">
        <v>6</v>
      </c>
      <c r="I41" t="b" cm="1">
        <f t="array" ref="I41">SUMPRODUCT(--(D41=Assumptions!$A$4:$A$12))&gt;0</f>
        <v>1</v>
      </c>
    </row>
    <row r="42" spans="1:9" x14ac:dyDescent="0.2">
      <c r="A42" t="s">
        <v>138</v>
      </c>
      <c r="B42" t="s">
        <v>1260</v>
      </c>
      <c r="D42" t="s">
        <v>1261</v>
      </c>
      <c r="E42" t="s">
        <v>1262</v>
      </c>
      <c r="F42" t="s">
        <v>1263</v>
      </c>
      <c r="G42" t="s">
        <v>15</v>
      </c>
      <c r="H42" t="s">
        <v>6</v>
      </c>
      <c r="I42" t="b" cm="1">
        <f t="array" ref="I42">SUMPRODUCT(--(D42=Assumptions!$A$4:$A$12))&gt;0</f>
        <v>0</v>
      </c>
    </row>
    <row r="43" spans="1:9" x14ac:dyDescent="0.2">
      <c r="A43" t="s">
        <v>138</v>
      </c>
      <c r="B43" t="s">
        <v>1264</v>
      </c>
      <c r="D43" t="s">
        <v>1204</v>
      </c>
      <c r="E43" t="s">
        <v>145</v>
      </c>
      <c r="F43" t="s">
        <v>146</v>
      </c>
      <c r="G43" t="s">
        <v>15</v>
      </c>
      <c r="H43" t="s">
        <v>6</v>
      </c>
      <c r="I43" t="b" cm="1">
        <f t="array" ref="I43">SUMPRODUCT(--(D43=Assumptions!$A$4:$A$12))&gt;0</f>
        <v>0</v>
      </c>
    </row>
    <row r="44" spans="1:9" x14ac:dyDescent="0.2">
      <c r="A44" t="s">
        <v>138</v>
      </c>
      <c r="B44" t="s">
        <v>1265</v>
      </c>
      <c r="D44" t="s">
        <v>1202</v>
      </c>
      <c r="E44" t="s">
        <v>147</v>
      </c>
      <c r="F44" t="s">
        <v>148</v>
      </c>
      <c r="G44" t="s">
        <v>5</v>
      </c>
      <c r="H44" t="s">
        <v>6</v>
      </c>
      <c r="I44" t="b" cm="1">
        <f t="array" ref="I44">SUMPRODUCT(--(D44=Assumptions!$A$4:$A$12))&gt;0</f>
        <v>1</v>
      </c>
    </row>
    <row r="45" spans="1:9" x14ac:dyDescent="0.2">
      <c r="A45" t="s">
        <v>138</v>
      </c>
      <c r="B45" t="s">
        <v>1266</v>
      </c>
      <c r="D45" t="s">
        <v>1204</v>
      </c>
      <c r="E45" t="s">
        <v>1267</v>
      </c>
      <c r="F45" t="s">
        <v>1268</v>
      </c>
      <c r="G45" t="s">
        <v>15</v>
      </c>
      <c r="H45" t="s">
        <v>6</v>
      </c>
      <c r="I45" t="b" cm="1">
        <f t="array" ref="I45">SUMPRODUCT(--(D45=Assumptions!$A$4:$A$12))&gt;0</f>
        <v>0</v>
      </c>
    </row>
    <row r="46" spans="1:9" x14ac:dyDescent="0.2">
      <c r="A46" t="s">
        <v>138</v>
      </c>
      <c r="B46" t="s">
        <v>1269</v>
      </c>
      <c r="D46" t="s">
        <v>1204</v>
      </c>
      <c r="E46" t="s">
        <v>1270</v>
      </c>
      <c r="F46" t="s">
        <v>1271</v>
      </c>
      <c r="G46" t="s">
        <v>5</v>
      </c>
      <c r="H46" t="s">
        <v>6</v>
      </c>
      <c r="I46" t="b" cm="1">
        <f t="array" ref="I46">SUMPRODUCT(--(D46=Assumptions!$A$4:$A$12))&gt;0</f>
        <v>0</v>
      </c>
    </row>
    <row r="47" spans="1:9" x14ac:dyDescent="0.2">
      <c r="A47" t="s">
        <v>138</v>
      </c>
      <c r="B47" t="s">
        <v>1269</v>
      </c>
      <c r="D47" t="s">
        <v>1204</v>
      </c>
      <c r="E47" t="s">
        <v>149</v>
      </c>
      <c r="F47" t="s">
        <v>150</v>
      </c>
      <c r="G47" t="s">
        <v>5</v>
      </c>
      <c r="H47" t="s">
        <v>27</v>
      </c>
      <c r="I47" t="b" cm="1">
        <f t="array" ref="I47">SUMPRODUCT(--(D47=Assumptions!$A$4:$A$12))&gt;0</f>
        <v>0</v>
      </c>
    </row>
    <row r="48" spans="1:9" x14ac:dyDescent="0.2">
      <c r="A48" t="s">
        <v>138</v>
      </c>
      <c r="B48" t="s">
        <v>1272</v>
      </c>
      <c r="D48" t="s">
        <v>1202</v>
      </c>
      <c r="E48" t="s">
        <v>1273</v>
      </c>
      <c r="F48" t="s">
        <v>1274</v>
      </c>
      <c r="G48" t="s">
        <v>5</v>
      </c>
      <c r="H48" t="s">
        <v>6</v>
      </c>
      <c r="I48" t="b" cm="1">
        <f t="array" ref="I48">SUMPRODUCT(--(D48=Assumptions!$A$4:$A$12))&gt;0</f>
        <v>1</v>
      </c>
    </row>
    <row r="49" spans="1:9" x14ac:dyDescent="0.2">
      <c r="A49" t="s">
        <v>138</v>
      </c>
      <c r="B49" t="s">
        <v>1275</v>
      </c>
      <c r="D49" t="s">
        <v>1202</v>
      </c>
      <c r="E49" t="s">
        <v>46</v>
      </c>
      <c r="F49" t="s">
        <v>47</v>
      </c>
      <c r="G49" t="s">
        <v>15</v>
      </c>
      <c r="H49" t="s">
        <v>6</v>
      </c>
      <c r="I49" t="b" cm="1">
        <f t="array" ref="I49">SUMPRODUCT(--(D49=Assumptions!$A$4:$A$12))&gt;0</f>
        <v>1</v>
      </c>
    </row>
    <row r="50" spans="1:9" x14ac:dyDescent="0.2">
      <c r="A50" t="s">
        <v>138</v>
      </c>
      <c r="B50" t="s">
        <v>1276</v>
      </c>
      <c r="D50" t="s">
        <v>1202</v>
      </c>
      <c r="E50" t="s">
        <v>151</v>
      </c>
      <c r="F50" t="s">
        <v>152</v>
      </c>
      <c r="G50" t="s">
        <v>5</v>
      </c>
      <c r="H50" t="s">
        <v>6</v>
      </c>
      <c r="I50" t="b" cm="1">
        <f t="array" ref="I50">SUMPRODUCT(--(D50=Assumptions!$A$4:$A$12))&gt;0</f>
        <v>1</v>
      </c>
    </row>
    <row r="51" spans="1:9" x14ac:dyDescent="0.2">
      <c r="A51" t="s">
        <v>138</v>
      </c>
      <c r="B51" t="s">
        <v>1277</v>
      </c>
      <c r="D51" t="s">
        <v>1204</v>
      </c>
      <c r="E51" t="s">
        <v>1278</v>
      </c>
      <c r="F51" t="s">
        <v>1279</v>
      </c>
      <c r="G51" t="s">
        <v>5</v>
      </c>
      <c r="H51" t="s">
        <v>6</v>
      </c>
      <c r="I51" t="b" cm="1">
        <f t="array" ref="I51">SUMPRODUCT(--(D51=Assumptions!$A$4:$A$12))&gt;0</f>
        <v>0</v>
      </c>
    </row>
    <row r="52" spans="1:9" x14ac:dyDescent="0.2">
      <c r="A52" t="s">
        <v>138</v>
      </c>
      <c r="B52" t="s">
        <v>1280</v>
      </c>
      <c r="D52" t="s">
        <v>1204</v>
      </c>
      <c r="E52" t="s">
        <v>1281</v>
      </c>
      <c r="F52" t="s">
        <v>1282</v>
      </c>
      <c r="G52" t="s">
        <v>5</v>
      </c>
      <c r="H52" t="s">
        <v>6</v>
      </c>
      <c r="I52" t="b" cm="1">
        <f t="array" ref="I52">SUMPRODUCT(--(D52=Assumptions!$A$4:$A$12))&gt;0</f>
        <v>0</v>
      </c>
    </row>
    <row r="53" spans="1:9" x14ac:dyDescent="0.2">
      <c r="A53" t="s">
        <v>138</v>
      </c>
      <c r="B53" t="s">
        <v>1283</v>
      </c>
      <c r="D53" t="s">
        <v>1284</v>
      </c>
      <c r="E53" t="s">
        <v>1285</v>
      </c>
      <c r="F53" t="s">
        <v>1286</v>
      </c>
      <c r="G53" t="s">
        <v>5</v>
      </c>
      <c r="H53" t="s">
        <v>6</v>
      </c>
      <c r="I53" t="b" cm="1">
        <f t="array" ref="I53">SUMPRODUCT(--(D53=Assumptions!$A$4:$A$12))&gt;0</f>
        <v>0</v>
      </c>
    </row>
    <row r="54" spans="1:9" x14ac:dyDescent="0.2">
      <c r="A54" t="s">
        <v>138</v>
      </c>
      <c r="B54" t="s">
        <v>153</v>
      </c>
      <c r="D54" t="s">
        <v>19</v>
      </c>
      <c r="E54" t="s">
        <v>154</v>
      </c>
      <c r="F54" t="s">
        <v>155</v>
      </c>
      <c r="G54" t="s">
        <v>5</v>
      </c>
      <c r="H54" t="s">
        <v>6</v>
      </c>
      <c r="I54" t="b" cm="1">
        <f t="array" ref="I54">SUMPRODUCT(--(D54=Assumptions!$A$4:$A$12))&gt;0</f>
        <v>1</v>
      </c>
    </row>
    <row r="55" spans="1:9" x14ac:dyDescent="0.2">
      <c r="A55" t="s">
        <v>138</v>
      </c>
      <c r="B55" t="s">
        <v>1287</v>
      </c>
      <c r="D55" t="s">
        <v>1284</v>
      </c>
      <c r="E55" t="s">
        <v>1278</v>
      </c>
      <c r="F55" t="s">
        <v>1279</v>
      </c>
      <c r="G55" t="s">
        <v>5</v>
      </c>
      <c r="H55" t="s">
        <v>6</v>
      </c>
      <c r="I55" t="b" cm="1">
        <f t="array" ref="I55">SUMPRODUCT(--(D55=Assumptions!$A$4:$A$12))&gt;0</f>
        <v>0</v>
      </c>
    </row>
    <row r="56" spans="1:9" x14ac:dyDescent="0.2">
      <c r="A56" t="s">
        <v>138</v>
      </c>
      <c r="B56" t="s">
        <v>156</v>
      </c>
      <c r="D56" t="s">
        <v>19</v>
      </c>
      <c r="E56" t="s">
        <v>157</v>
      </c>
      <c r="F56" t="s">
        <v>158</v>
      </c>
      <c r="G56" t="s">
        <v>5</v>
      </c>
      <c r="H56" t="s">
        <v>6</v>
      </c>
      <c r="I56" t="b" cm="1">
        <f t="array" ref="I56">SUMPRODUCT(--(D56=Assumptions!$A$4:$A$12))&gt;0</f>
        <v>1</v>
      </c>
    </row>
    <row r="57" spans="1:9" x14ac:dyDescent="0.2">
      <c r="A57" t="s">
        <v>138</v>
      </c>
      <c r="B57" t="s">
        <v>1288</v>
      </c>
      <c r="D57" t="s">
        <v>1204</v>
      </c>
      <c r="E57" t="s">
        <v>1289</v>
      </c>
      <c r="F57" t="s">
        <v>1290</v>
      </c>
      <c r="G57" t="s">
        <v>5</v>
      </c>
      <c r="H57" t="s">
        <v>6</v>
      </c>
      <c r="I57" t="b" cm="1">
        <f t="array" ref="I57">SUMPRODUCT(--(D57=Assumptions!$A$4:$A$12))&gt;0</f>
        <v>0</v>
      </c>
    </row>
    <row r="58" spans="1:9" x14ac:dyDescent="0.2">
      <c r="A58" t="s">
        <v>138</v>
      </c>
      <c r="B58" t="s">
        <v>1291</v>
      </c>
      <c r="D58" t="s">
        <v>1204</v>
      </c>
      <c r="E58" t="s">
        <v>1292</v>
      </c>
      <c r="F58" t="s">
        <v>1293</v>
      </c>
      <c r="G58" t="s">
        <v>5</v>
      </c>
      <c r="H58" t="s">
        <v>6</v>
      </c>
      <c r="I58" t="b" cm="1">
        <f t="array" ref="I58">SUMPRODUCT(--(D58=Assumptions!$A$4:$A$12))&gt;0</f>
        <v>0</v>
      </c>
    </row>
    <row r="59" spans="1:9" x14ac:dyDescent="0.2">
      <c r="A59" t="s">
        <v>138</v>
      </c>
      <c r="B59" t="s">
        <v>159</v>
      </c>
      <c r="D59" t="s">
        <v>1202</v>
      </c>
      <c r="E59" t="s">
        <v>160</v>
      </c>
      <c r="F59" t="s">
        <v>161</v>
      </c>
      <c r="G59" t="s">
        <v>5</v>
      </c>
      <c r="H59" t="s">
        <v>6</v>
      </c>
      <c r="I59" t="b" cm="1">
        <f t="array" ref="I59">SUMPRODUCT(--(D59=Assumptions!$A$4:$A$12))&gt;0</f>
        <v>1</v>
      </c>
    </row>
    <row r="60" spans="1:9" x14ac:dyDescent="0.2">
      <c r="A60" t="s">
        <v>138</v>
      </c>
      <c r="B60" t="s">
        <v>1294</v>
      </c>
      <c r="D60" t="s">
        <v>1202</v>
      </c>
      <c r="E60" t="s">
        <v>1295</v>
      </c>
      <c r="F60" t="s">
        <v>1296</v>
      </c>
      <c r="G60" t="s">
        <v>5</v>
      </c>
      <c r="H60" t="s">
        <v>6</v>
      </c>
      <c r="I60" t="b" cm="1">
        <f t="array" ref="I60">SUMPRODUCT(--(D60=Assumptions!$A$4:$A$12))&gt;0</f>
        <v>1</v>
      </c>
    </row>
    <row r="61" spans="1:9" x14ac:dyDescent="0.2">
      <c r="A61" t="s">
        <v>138</v>
      </c>
      <c r="B61" t="s">
        <v>162</v>
      </c>
      <c r="D61" t="s">
        <v>19</v>
      </c>
      <c r="E61" t="s">
        <v>163</v>
      </c>
      <c r="F61" t="s">
        <v>164</v>
      </c>
      <c r="G61" t="s">
        <v>15</v>
      </c>
      <c r="H61" t="s">
        <v>6</v>
      </c>
      <c r="I61" t="b" cm="1">
        <f t="array" ref="I61">SUMPRODUCT(--(D61=Assumptions!$A$4:$A$12))&gt;0</f>
        <v>1</v>
      </c>
    </row>
    <row r="62" spans="1:9" x14ac:dyDescent="0.2">
      <c r="A62" t="s">
        <v>138</v>
      </c>
      <c r="B62" t="s">
        <v>1297</v>
      </c>
      <c r="D62" t="s">
        <v>1204</v>
      </c>
      <c r="E62" t="s">
        <v>1298</v>
      </c>
      <c r="F62" t="s">
        <v>1299</v>
      </c>
      <c r="G62" t="s">
        <v>5</v>
      </c>
      <c r="H62" t="s">
        <v>6</v>
      </c>
      <c r="I62" t="b" cm="1">
        <f t="array" ref="I62">SUMPRODUCT(--(D62=Assumptions!$A$4:$A$12))&gt;0</f>
        <v>0</v>
      </c>
    </row>
    <row r="63" spans="1:9" x14ac:dyDescent="0.2">
      <c r="A63" t="s">
        <v>138</v>
      </c>
      <c r="B63" t="s">
        <v>165</v>
      </c>
      <c r="D63" t="s">
        <v>19</v>
      </c>
      <c r="E63" t="s">
        <v>166</v>
      </c>
      <c r="F63" t="s">
        <v>167</v>
      </c>
      <c r="G63" t="s">
        <v>5</v>
      </c>
      <c r="H63" t="s">
        <v>6</v>
      </c>
      <c r="I63" t="b" cm="1">
        <f t="array" ref="I63">SUMPRODUCT(--(D63=Assumptions!$A$4:$A$12))&gt;0</f>
        <v>1</v>
      </c>
    </row>
    <row r="64" spans="1:9" x14ac:dyDescent="0.2">
      <c r="A64" t="s">
        <v>138</v>
      </c>
      <c r="B64" t="s">
        <v>168</v>
      </c>
      <c r="D64" t="s">
        <v>1202</v>
      </c>
      <c r="E64" t="s">
        <v>46</v>
      </c>
      <c r="F64" t="s">
        <v>47</v>
      </c>
      <c r="G64" t="s">
        <v>5</v>
      </c>
      <c r="H64" t="s">
        <v>6</v>
      </c>
      <c r="I64" t="b" cm="1">
        <f t="array" ref="I64">SUMPRODUCT(--(D64=Assumptions!$A$4:$A$12))&gt;0</f>
        <v>1</v>
      </c>
    </row>
    <row r="65" spans="1:9" x14ac:dyDescent="0.2">
      <c r="A65" t="s">
        <v>138</v>
      </c>
      <c r="B65" t="s">
        <v>1300</v>
      </c>
      <c r="D65" t="s">
        <v>1202</v>
      </c>
      <c r="E65" t="s">
        <v>1301</v>
      </c>
      <c r="F65" t="s">
        <v>1302</v>
      </c>
      <c r="G65" t="s">
        <v>5</v>
      </c>
      <c r="H65" t="s">
        <v>6</v>
      </c>
      <c r="I65" t="b" cm="1">
        <f t="array" ref="I65">SUMPRODUCT(--(D65=Assumptions!$A$4:$A$12))&gt;0</f>
        <v>1</v>
      </c>
    </row>
    <row r="66" spans="1:9" x14ac:dyDescent="0.2">
      <c r="A66" t="s">
        <v>138</v>
      </c>
      <c r="B66" t="s">
        <v>169</v>
      </c>
      <c r="D66" t="s">
        <v>19</v>
      </c>
      <c r="E66" t="s">
        <v>170</v>
      </c>
      <c r="F66" t="s">
        <v>171</v>
      </c>
      <c r="G66" t="s">
        <v>5</v>
      </c>
      <c r="H66" t="s">
        <v>6</v>
      </c>
      <c r="I66" t="b" cm="1">
        <f t="array" ref="I66">SUMPRODUCT(--(D66=Assumptions!$A$4:$A$12))&gt;0</f>
        <v>1</v>
      </c>
    </row>
    <row r="67" spans="1:9" x14ac:dyDescent="0.2">
      <c r="A67" t="s">
        <v>138</v>
      </c>
      <c r="B67" t="s">
        <v>172</v>
      </c>
      <c r="D67" t="s">
        <v>19</v>
      </c>
      <c r="E67" t="s">
        <v>173</v>
      </c>
      <c r="F67" t="s">
        <v>174</v>
      </c>
      <c r="G67" t="s">
        <v>48</v>
      </c>
      <c r="H67" t="s">
        <v>6</v>
      </c>
      <c r="I67" t="b" cm="1">
        <f t="array" ref="I67">SUMPRODUCT(--(D67=Assumptions!$A$4:$A$12))&gt;0</f>
        <v>1</v>
      </c>
    </row>
    <row r="68" spans="1:9" x14ac:dyDescent="0.2">
      <c r="A68" t="s">
        <v>138</v>
      </c>
      <c r="B68" t="s">
        <v>172</v>
      </c>
      <c r="D68" t="s">
        <v>19</v>
      </c>
      <c r="E68" t="s">
        <v>175</v>
      </c>
      <c r="F68" t="s">
        <v>176</v>
      </c>
      <c r="G68" t="s">
        <v>15</v>
      </c>
      <c r="H68" t="s">
        <v>6</v>
      </c>
      <c r="I68" t="b" cm="1">
        <f t="array" ref="I68">SUMPRODUCT(--(D68=Assumptions!$A$4:$A$12))&gt;0</f>
        <v>1</v>
      </c>
    </row>
    <row r="69" spans="1:9" x14ac:dyDescent="0.2">
      <c r="A69" t="s">
        <v>138</v>
      </c>
      <c r="B69" t="s">
        <v>1287</v>
      </c>
      <c r="D69" t="s">
        <v>1204</v>
      </c>
      <c r="E69" t="s">
        <v>1278</v>
      </c>
      <c r="F69" t="s">
        <v>1279</v>
      </c>
      <c r="G69" t="s">
        <v>5</v>
      </c>
      <c r="H69" t="s">
        <v>6</v>
      </c>
      <c r="I69" t="b" cm="1">
        <f t="array" ref="I69">SUMPRODUCT(--(D69=Assumptions!$A$4:$A$12))&gt;0</f>
        <v>0</v>
      </c>
    </row>
    <row r="70" spans="1:9" x14ac:dyDescent="0.2">
      <c r="A70" t="s">
        <v>138</v>
      </c>
      <c r="B70" t="s">
        <v>1303</v>
      </c>
      <c r="D70" t="s">
        <v>1284</v>
      </c>
      <c r="E70" t="s">
        <v>1304</v>
      </c>
      <c r="F70" t="s">
        <v>1305</v>
      </c>
      <c r="G70" t="s">
        <v>5</v>
      </c>
      <c r="H70" t="s">
        <v>6</v>
      </c>
      <c r="I70" t="b" cm="1">
        <f t="array" ref="I70">SUMPRODUCT(--(D70=Assumptions!$A$4:$A$12))&gt;0</f>
        <v>0</v>
      </c>
    </row>
    <row r="71" spans="1:9" x14ac:dyDescent="0.2">
      <c r="A71" t="s">
        <v>138</v>
      </c>
      <c r="B71" t="s">
        <v>1265</v>
      </c>
      <c r="D71" t="s">
        <v>1202</v>
      </c>
      <c r="E71" t="s">
        <v>147</v>
      </c>
      <c r="F71" t="s">
        <v>148</v>
      </c>
      <c r="G71" t="s">
        <v>5</v>
      </c>
      <c r="H71" t="s">
        <v>6</v>
      </c>
      <c r="I71" t="b" cm="1">
        <f t="array" ref="I71">SUMPRODUCT(--(D71=Assumptions!$A$4:$A$12))&gt;0</f>
        <v>1</v>
      </c>
    </row>
    <row r="72" spans="1:9" x14ac:dyDescent="0.2">
      <c r="A72" t="s">
        <v>138</v>
      </c>
      <c r="B72" t="s">
        <v>1288</v>
      </c>
      <c r="D72" t="s">
        <v>1202</v>
      </c>
      <c r="E72" t="s">
        <v>1289</v>
      </c>
      <c r="F72" t="s">
        <v>1290</v>
      </c>
      <c r="G72" t="s">
        <v>5</v>
      </c>
      <c r="H72" t="s">
        <v>6</v>
      </c>
      <c r="I72" t="b" cm="1">
        <f t="array" ref="I72">SUMPRODUCT(--(D72=Assumptions!$A$4:$A$12))&gt;0</f>
        <v>1</v>
      </c>
    </row>
    <row r="73" spans="1:9" x14ac:dyDescent="0.2">
      <c r="A73" t="s">
        <v>138</v>
      </c>
      <c r="B73" t="s">
        <v>1306</v>
      </c>
      <c r="D73" t="s">
        <v>1204</v>
      </c>
      <c r="E73" t="s">
        <v>1307</v>
      </c>
      <c r="F73" t="s">
        <v>1308</v>
      </c>
      <c r="G73" t="s">
        <v>5</v>
      </c>
      <c r="H73" t="s">
        <v>6</v>
      </c>
      <c r="I73" t="b" cm="1">
        <f t="array" ref="I73">SUMPRODUCT(--(D73=Assumptions!$A$4:$A$12))&gt;0</f>
        <v>0</v>
      </c>
    </row>
    <row r="74" spans="1:9" x14ac:dyDescent="0.2">
      <c r="A74" t="s">
        <v>138</v>
      </c>
      <c r="B74" t="s">
        <v>177</v>
      </c>
      <c r="D74" t="s">
        <v>19</v>
      </c>
      <c r="E74" t="s">
        <v>178</v>
      </c>
      <c r="F74" t="s">
        <v>179</v>
      </c>
      <c r="G74" t="s">
        <v>5</v>
      </c>
      <c r="H74" t="s">
        <v>6</v>
      </c>
      <c r="I74" t="b" cm="1">
        <f t="array" ref="I74">SUMPRODUCT(--(D74=Assumptions!$A$4:$A$12))&gt;0</f>
        <v>1</v>
      </c>
    </row>
    <row r="75" spans="1:9" x14ac:dyDescent="0.2">
      <c r="A75" t="s">
        <v>138</v>
      </c>
      <c r="B75" t="s">
        <v>180</v>
      </c>
      <c r="D75" t="s">
        <v>19</v>
      </c>
      <c r="E75" t="s">
        <v>181</v>
      </c>
      <c r="F75" t="s">
        <v>182</v>
      </c>
      <c r="G75" t="s">
        <v>5</v>
      </c>
      <c r="H75" t="s">
        <v>6</v>
      </c>
      <c r="I75" t="b" cm="1">
        <f t="array" ref="I75">SUMPRODUCT(--(D75=Assumptions!$A$4:$A$12))&gt;0</f>
        <v>1</v>
      </c>
    </row>
    <row r="76" spans="1:9" x14ac:dyDescent="0.2">
      <c r="A76" t="s">
        <v>138</v>
      </c>
      <c r="B76" t="s">
        <v>1309</v>
      </c>
      <c r="D76" t="s">
        <v>1202</v>
      </c>
      <c r="E76" t="s">
        <v>183</v>
      </c>
      <c r="F76" t="s">
        <v>184</v>
      </c>
      <c r="G76" t="s">
        <v>5</v>
      </c>
      <c r="H76" t="s">
        <v>6</v>
      </c>
      <c r="I76" t="b" cm="1">
        <f t="array" ref="I76">SUMPRODUCT(--(D76=Assumptions!$A$4:$A$12))&gt;0</f>
        <v>1</v>
      </c>
    </row>
    <row r="77" spans="1:9" x14ac:dyDescent="0.2">
      <c r="A77" t="s">
        <v>138</v>
      </c>
      <c r="B77" t="s">
        <v>1310</v>
      </c>
      <c r="D77" t="s">
        <v>1202</v>
      </c>
      <c r="E77" t="s">
        <v>36</v>
      </c>
      <c r="F77" t="s">
        <v>37</v>
      </c>
      <c r="G77" t="s">
        <v>5</v>
      </c>
      <c r="H77" t="s">
        <v>6</v>
      </c>
      <c r="I77" t="b" cm="1">
        <f t="array" ref="I77">SUMPRODUCT(--(D77=Assumptions!$A$4:$A$12))&gt;0</f>
        <v>1</v>
      </c>
    </row>
    <row r="78" spans="1:9" x14ac:dyDescent="0.2">
      <c r="A78" t="s">
        <v>138</v>
      </c>
      <c r="B78" t="s">
        <v>185</v>
      </c>
      <c r="D78" t="s">
        <v>19</v>
      </c>
      <c r="E78" t="s">
        <v>186</v>
      </c>
      <c r="F78" t="s">
        <v>187</v>
      </c>
      <c r="G78" t="s">
        <v>5</v>
      </c>
      <c r="H78" t="s">
        <v>6</v>
      </c>
      <c r="I78" t="b" cm="1">
        <f t="array" ref="I78">SUMPRODUCT(--(D78=Assumptions!$A$4:$A$12))&gt;0</f>
        <v>1</v>
      </c>
    </row>
    <row r="79" spans="1:9" x14ac:dyDescent="0.2">
      <c r="A79" t="s">
        <v>138</v>
      </c>
      <c r="B79" t="s">
        <v>1243</v>
      </c>
      <c r="D79" t="s">
        <v>1202</v>
      </c>
      <c r="E79" t="s">
        <v>10</v>
      </c>
      <c r="F79" t="s">
        <v>11</v>
      </c>
      <c r="G79" t="s">
        <v>5</v>
      </c>
      <c r="H79" t="s">
        <v>6</v>
      </c>
      <c r="I79" t="b" cm="1">
        <f t="array" ref="I79">SUMPRODUCT(--(D79=Assumptions!$A$4:$A$12))&gt;0</f>
        <v>1</v>
      </c>
    </row>
    <row r="80" spans="1:9" x14ac:dyDescent="0.2">
      <c r="A80" t="s">
        <v>138</v>
      </c>
      <c r="B80" t="s">
        <v>188</v>
      </c>
      <c r="D80" t="s">
        <v>97</v>
      </c>
      <c r="E80" t="s">
        <v>189</v>
      </c>
      <c r="F80" t="s">
        <v>190</v>
      </c>
      <c r="G80" t="s">
        <v>5</v>
      </c>
      <c r="H80" t="s">
        <v>6</v>
      </c>
      <c r="I80" t="b" cm="1">
        <f t="array" ref="I80">SUMPRODUCT(--(D80=Assumptions!$A$4:$A$12))&gt;0</f>
        <v>1</v>
      </c>
    </row>
    <row r="81" spans="1:9" x14ac:dyDescent="0.2">
      <c r="A81" t="s">
        <v>138</v>
      </c>
      <c r="B81" t="s">
        <v>1311</v>
      </c>
      <c r="D81" t="s">
        <v>1204</v>
      </c>
      <c r="E81" t="s">
        <v>1312</v>
      </c>
      <c r="F81" t="s">
        <v>1313</v>
      </c>
      <c r="G81" t="s">
        <v>5</v>
      </c>
      <c r="H81" t="s">
        <v>6</v>
      </c>
      <c r="I81" t="b" cm="1">
        <f t="array" ref="I81">SUMPRODUCT(--(D81=Assumptions!$A$4:$A$12))&gt;0</f>
        <v>0</v>
      </c>
    </row>
    <row r="82" spans="1:9" x14ac:dyDescent="0.2">
      <c r="A82" t="s">
        <v>138</v>
      </c>
      <c r="B82" t="s">
        <v>1269</v>
      </c>
      <c r="D82" t="s">
        <v>1202</v>
      </c>
      <c r="E82" t="s">
        <v>1270</v>
      </c>
      <c r="F82" t="s">
        <v>1271</v>
      </c>
      <c r="G82" t="s">
        <v>5</v>
      </c>
      <c r="H82" t="s">
        <v>6</v>
      </c>
      <c r="I82" t="b" cm="1">
        <f t="array" ref="I82">SUMPRODUCT(--(D82=Assumptions!$A$4:$A$12))&gt;0</f>
        <v>1</v>
      </c>
    </row>
    <row r="83" spans="1:9" x14ac:dyDescent="0.2">
      <c r="A83" t="s">
        <v>138</v>
      </c>
      <c r="B83" t="s">
        <v>1314</v>
      </c>
      <c r="D83" t="s">
        <v>1204</v>
      </c>
      <c r="E83" t="s">
        <v>1315</v>
      </c>
      <c r="F83" t="s">
        <v>1316</v>
      </c>
      <c r="G83" t="s">
        <v>5</v>
      </c>
      <c r="H83" t="s">
        <v>6</v>
      </c>
      <c r="I83" t="b" cm="1">
        <f t="array" ref="I83">SUMPRODUCT(--(D83=Assumptions!$A$4:$A$12))&gt;0</f>
        <v>0</v>
      </c>
    </row>
    <row r="84" spans="1:9" x14ac:dyDescent="0.2">
      <c r="A84" t="s">
        <v>191</v>
      </c>
      <c r="B84" t="s">
        <v>1317</v>
      </c>
      <c r="D84" t="s">
        <v>1193</v>
      </c>
      <c r="E84" t="s">
        <v>1318</v>
      </c>
      <c r="F84" t="s">
        <v>1319</v>
      </c>
      <c r="G84" t="s">
        <v>5</v>
      </c>
      <c r="H84" t="s">
        <v>6</v>
      </c>
      <c r="I84" t="b" cm="1">
        <f t="array" ref="I84">SUMPRODUCT(--(D84=Assumptions!$A$4:$A$12))&gt;0</f>
        <v>1</v>
      </c>
    </row>
    <row r="85" spans="1:9" x14ac:dyDescent="0.2">
      <c r="A85" t="s">
        <v>191</v>
      </c>
      <c r="B85" t="s">
        <v>1320</v>
      </c>
      <c r="D85" t="s">
        <v>1321</v>
      </c>
      <c r="E85" t="s">
        <v>1322</v>
      </c>
      <c r="F85" t="s">
        <v>1323</v>
      </c>
      <c r="G85" t="s">
        <v>1324</v>
      </c>
      <c r="H85" t="s">
        <v>6</v>
      </c>
      <c r="I85" t="b" cm="1">
        <f t="array" ref="I85">SUMPRODUCT(--(D85=Assumptions!$A$4:$A$12))&gt;0</f>
        <v>0</v>
      </c>
    </row>
    <row r="86" spans="1:9" x14ac:dyDescent="0.2">
      <c r="A86" t="s">
        <v>191</v>
      </c>
      <c r="B86" t="s">
        <v>1325</v>
      </c>
      <c r="D86" t="s">
        <v>1204</v>
      </c>
      <c r="E86" t="s">
        <v>75</v>
      </c>
      <c r="F86" t="s">
        <v>76</v>
      </c>
      <c r="G86" t="s">
        <v>5</v>
      </c>
      <c r="H86" t="s">
        <v>6</v>
      </c>
      <c r="I86" t="b" cm="1">
        <f t="array" ref="I86">SUMPRODUCT(--(D86=Assumptions!$A$4:$A$12))&gt;0</f>
        <v>0</v>
      </c>
    </row>
    <row r="87" spans="1:9" x14ac:dyDescent="0.2">
      <c r="A87" t="s">
        <v>191</v>
      </c>
      <c r="B87" t="s">
        <v>1326</v>
      </c>
      <c r="D87" t="s">
        <v>1202</v>
      </c>
      <c r="E87" t="s">
        <v>1327</v>
      </c>
      <c r="F87" t="s">
        <v>1328</v>
      </c>
      <c r="G87" t="s">
        <v>5</v>
      </c>
      <c r="H87" t="s">
        <v>6</v>
      </c>
      <c r="I87" t="b" cm="1">
        <f t="array" ref="I87">SUMPRODUCT(--(D87=Assumptions!$A$4:$A$12))&gt;0</f>
        <v>1</v>
      </c>
    </row>
    <row r="88" spans="1:9" x14ac:dyDescent="0.2">
      <c r="A88" t="s">
        <v>191</v>
      </c>
      <c r="B88" t="s">
        <v>1329</v>
      </c>
      <c r="D88" t="s">
        <v>1202</v>
      </c>
      <c r="E88" t="s">
        <v>1330</v>
      </c>
      <c r="F88" t="s">
        <v>1331</v>
      </c>
      <c r="G88" t="s">
        <v>5</v>
      </c>
      <c r="H88" t="s">
        <v>6</v>
      </c>
      <c r="I88" t="b" cm="1">
        <f t="array" ref="I88">SUMPRODUCT(--(D88=Assumptions!$A$4:$A$12))&gt;0</f>
        <v>1</v>
      </c>
    </row>
    <row r="89" spans="1:9" x14ac:dyDescent="0.2">
      <c r="A89" t="s">
        <v>191</v>
      </c>
      <c r="B89" t="s">
        <v>1332</v>
      </c>
      <c r="D89" t="s">
        <v>1204</v>
      </c>
      <c r="E89" t="s">
        <v>46</v>
      </c>
      <c r="F89" t="s">
        <v>47</v>
      </c>
      <c r="G89" t="s">
        <v>5</v>
      </c>
      <c r="H89" t="s">
        <v>6</v>
      </c>
      <c r="I89" t="b" cm="1">
        <f t="array" ref="I89">SUMPRODUCT(--(D89=Assumptions!$A$4:$A$12))&gt;0</f>
        <v>0</v>
      </c>
    </row>
    <row r="90" spans="1:9" x14ac:dyDescent="0.2">
      <c r="A90" t="s">
        <v>191</v>
      </c>
      <c r="B90" t="s">
        <v>1333</v>
      </c>
      <c r="D90" t="s">
        <v>1204</v>
      </c>
      <c r="E90" t="s">
        <v>1334</v>
      </c>
      <c r="F90" t="s">
        <v>1335</v>
      </c>
      <c r="G90" t="s">
        <v>5</v>
      </c>
      <c r="H90" t="s">
        <v>6</v>
      </c>
      <c r="I90" t="b" cm="1">
        <f t="array" ref="I90">SUMPRODUCT(--(D90=Assumptions!$A$4:$A$12))&gt;0</f>
        <v>0</v>
      </c>
    </row>
    <row r="91" spans="1:9" x14ac:dyDescent="0.2">
      <c r="A91" t="s">
        <v>191</v>
      </c>
      <c r="B91" t="s">
        <v>1336</v>
      </c>
      <c r="D91" t="s">
        <v>1204</v>
      </c>
      <c r="E91" t="s">
        <v>10</v>
      </c>
      <c r="F91" t="s">
        <v>11</v>
      </c>
      <c r="G91" t="s">
        <v>5</v>
      </c>
      <c r="H91" t="s">
        <v>6</v>
      </c>
      <c r="I91" t="b" cm="1">
        <f t="array" ref="I91">SUMPRODUCT(--(D91=Assumptions!$A$4:$A$12))&gt;0</f>
        <v>0</v>
      </c>
    </row>
    <row r="92" spans="1:9" x14ac:dyDescent="0.2">
      <c r="A92" t="s">
        <v>191</v>
      </c>
      <c r="B92" t="s">
        <v>1337</v>
      </c>
      <c r="D92" t="s">
        <v>1204</v>
      </c>
      <c r="E92" t="s">
        <v>1338</v>
      </c>
      <c r="F92" t="s">
        <v>1339</v>
      </c>
      <c r="G92" t="s">
        <v>5</v>
      </c>
      <c r="H92" t="s">
        <v>6</v>
      </c>
      <c r="I92" t="b" cm="1">
        <f t="array" ref="I92">SUMPRODUCT(--(D92=Assumptions!$A$4:$A$12))&gt;0</f>
        <v>0</v>
      </c>
    </row>
    <row r="93" spans="1:9" x14ac:dyDescent="0.2">
      <c r="A93" t="s">
        <v>191</v>
      </c>
      <c r="B93" t="s">
        <v>1340</v>
      </c>
      <c r="D93" t="s">
        <v>1202</v>
      </c>
      <c r="E93" t="s">
        <v>1341</v>
      </c>
      <c r="F93" t="s">
        <v>1342</v>
      </c>
      <c r="G93" t="s">
        <v>5</v>
      </c>
      <c r="H93" t="s">
        <v>6</v>
      </c>
      <c r="I93" t="b" cm="1">
        <f t="array" ref="I93">SUMPRODUCT(--(D93=Assumptions!$A$4:$A$12))&gt;0</f>
        <v>1</v>
      </c>
    </row>
    <row r="94" spans="1:9" x14ac:dyDescent="0.2">
      <c r="A94" t="s">
        <v>191</v>
      </c>
      <c r="B94" t="s">
        <v>1343</v>
      </c>
      <c r="D94" t="s">
        <v>1204</v>
      </c>
      <c r="E94" t="s">
        <v>1344</v>
      </c>
      <c r="F94" t="s">
        <v>1345</v>
      </c>
      <c r="G94" t="s">
        <v>15</v>
      </c>
      <c r="H94" t="s">
        <v>6</v>
      </c>
      <c r="I94" t="b" cm="1">
        <f t="array" ref="I94">SUMPRODUCT(--(D94=Assumptions!$A$4:$A$12))&gt;0</f>
        <v>0</v>
      </c>
    </row>
    <row r="95" spans="1:9" x14ac:dyDescent="0.2">
      <c r="A95" t="s">
        <v>191</v>
      </c>
      <c r="B95" t="s">
        <v>1346</v>
      </c>
      <c r="D95" t="s">
        <v>1204</v>
      </c>
      <c r="E95" t="s">
        <v>1217</v>
      </c>
      <c r="F95" t="s">
        <v>1218</v>
      </c>
      <c r="G95" t="s">
        <v>15</v>
      </c>
      <c r="H95" t="s">
        <v>6</v>
      </c>
      <c r="I95" t="b" cm="1">
        <f t="array" ref="I95">SUMPRODUCT(--(D95=Assumptions!$A$4:$A$12))&gt;0</f>
        <v>0</v>
      </c>
    </row>
    <row r="96" spans="1:9" x14ac:dyDescent="0.2">
      <c r="A96" t="s">
        <v>191</v>
      </c>
      <c r="B96" t="s">
        <v>1347</v>
      </c>
      <c r="D96" t="s">
        <v>1204</v>
      </c>
      <c r="E96" t="s">
        <v>147</v>
      </c>
      <c r="F96" t="s">
        <v>148</v>
      </c>
      <c r="G96" t="s">
        <v>5</v>
      </c>
      <c r="H96" t="s">
        <v>6</v>
      </c>
      <c r="I96" t="b" cm="1">
        <f t="array" ref="I96">SUMPRODUCT(--(D96=Assumptions!$A$4:$A$12))&gt;0</f>
        <v>0</v>
      </c>
    </row>
    <row r="97" spans="1:9" x14ac:dyDescent="0.2">
      <c r="A97" t="s">
        <v>191</v>
      </c>
      <c r="B97" t="s">
        <v>192</v>
      </c>
      <c r="D97" t="s">
        <v>19</v>
      </c>
      <c r="E97" t="s">
        <v>193</v>
      </c>
      <c r="F97" t="s">
        <v>194</v>
      </c>
      <c r="G97" t="s">
        <v>5</v>
      </c>
      <c r="H97" t="s">
        <v>6</v>
      </c>
      <c r="I97" t="b" cm="1">
        <f t="array" ref="I97">SUMPRODUCT(--(D97=Assumptions!$A$4:$A$12))&gt;0</f>
        <v>1</v>
      </c>
    </row>
    <row r="98" spans="1:9" x14ac:dyDescent="0.2">
      <c r="A98" t="s">
        <v>191</v>
      </c>
      <c r="B98" t="s">
        <v>192</v>
      </c>
      <c r="D98" t="s">
        <v>19</v>
      </c>
      <c r="E98" t="s">
        <v>46</v>
      </c>
      <c r="F98" t="s">
        <v>47</v>
      </c>
      <c r="G98" t="s">
        <v>5</v>
      </c>
      <c r="H98" t="s">
        <v>27</v>
      </c>
      <c r="I98" t="b" cm="1">
        <f t="array" ref="I98">SUMPRODUCT(--(D98=Assumptions!$A$4:$A$12))&gt;0</f>
        <v>1</v>
      </c>
    </row>
    <row r="99" spans="1:9" x14ac:dyDescent="0.2">
      <c r="A99" t="s">
        <v>191</v>
      </c>
      <c r="B99" t="s">
        <v>1348</v>
      </c>
      <c r="D99" t="s">
        <v>1284</v>
      </c>
      <c r="E99" t="s">
        <v>1349</v>
      </c>
      <c r="F99" t="s">
        <v>1350</v>
      </c>
      <c r="G99" t="s">
        <v>15</v>
      </c>
      <c r="H99" t="s">
        <v>6</v>
      </c>
      <c r="I99" t="b" cm="1">
        <f t="array" ref="I99">SUMPRODUCT(--(D99=Assumptions!$A$4:$A$12))&gt;0</f>
        <v>0</v>
      </c>
    </row>
    <row r="100" spans="1:9" x14ac:dyDescent="0.2">
      <c r="A100" t="s">
        <v>191</v>
      </c>
      <c r="B100" t="s">
        <v>1351</v>
      </c>
      <c r="D100" t="s">
        <v>1202</v>
      </c>
      <c r="E100" t="s">
        <v>1352</v>
      </c>
      <c r="F100" t="s">
        <v>1353</v>
      </c>
      <c r="G100" t="s">
        <v>5</v>
      </c>
      <c r="H100" t="s">
        <v>6</v>
      </c>
      <c r="I100" t="b" cm="1">
        <f t="array" ref="I100">SUMPRODUCT(--(D100=Assumptions!$A$4:$A$12))&gt;0</f>
        <v>1</v>
      </c>
    </row>
    <row r="101" spans="1:9" x14ac:dyDescent="0.2">
      <c r="A101" t="s">
        <v>191</v>
      </c>
      <c r="B101" t="s">
        <v>195</v>
      </c>
      <c r="D101" t="s">
        <v>19</v>
      </c>
      <c r="E101" t="s">
        <v>77</v>
      </c>
      <c r="F101" t="s">
        <v>78</v>
      </c>
      <c r="G101" t="s">
        <v>5</v>
      </c>
      <c r="H101" t="s">
        <v>6</v>
      </c>
      <c r="I101" t="b" cm="1">
        <f t="array" ref="I101">SUMPRODUCT(--(D101=Assumptions!$A$4:$A$12))&gt;0</f>
        <v>1</v>
      </c>
    </row>
    <row r="102" spans="1:9" x14ac:dyDescent="0.2">
      <c r="A102" t="s">
        <v>191</v>
      </c>
      <c r="B102" t="s">
        <v>196</v>
      </c>
      <c r="D102" t="s">
        <v>19</v>
      </c>
      <c r="E102" t="s">
        <v>197</v>
      </c>
      <c r="F102" t="s">
        <v>198</v>
      </c>
      <c r="G102" t="s">
        <v>5</v>
      </c>
      <c r="H102" t="s">
        <v>6</v>
      </c>
      <c r="I102" t="b" cm="1">
        <f t="array" ref="I102">SUMPRODUCT(--(D102=Assumptions!$A$4:$A$12))&gt;0</f>
        <v>1</v>
      </c>
    </row>
    <row r="103" spans="1:9" x14ac:dyDescent="0.2">
      <c r="A103" t="s">
        <v>191</v>
      </c>
      <c r="B103" t="s">
        <v>199</v>
      </c>
      <c r="D103" t="s">
        <v>1321</v>
      </c>
      <c r="E103" t="s">
        <v>36</v>
      </c>
      <c r="F103" t="s">
        <v>37</v>
      </c>
      <c r="G103" t="s">
        <v>1354</v>
      </c>
      <c r="H103" t="s">
        <v>6</v>
      </c>
      <c r="I103" t="b" cm="1">
        <f t="array" ref="I103">SUMPRODUCT(--(D103=Assumptions!$A$4:$A$12))&gt;0</f>
        <v>0</v>
      </c>
    </row>
    <row r="104" spans="1:9" x14ac:dyDescent="0.2">
      <c r="A104" t="s">
        <v>200</v>
      </c>
      <c r="B104" t="s">
        <v>1355</v>
      </c>
      <c r="D104" t="s">
        <v>1356</v>
      </c>
      <c r="E104" t="s">
        <v>139</v>
      </c>
      <c r="F104" t="s">
        <v>140</v>
      </c>
      <c r="G104" t="s">
        <v>15</v>
      </c>
      <c r="H104" t="s">
        <v>6</v>
      </c>
      <c r="I104" t="b" cm="1">
        <f t="array" ref="I104">SUMPRODUCT(--(D104=Assumptions!$A$4:$A$12))&gt;0</f>
        <v>0</v>
      </c>
    </row>
    <row r="105" spans="1:9" x14ac:dyDescent="0.2">
      <c r="A105" t="s">
        <v>4</v>
      </c>
      <c r="B105" t="s">
        <v>1357</v>
      </c>
      <c r="D105" t="s">
        <v>1204</v>
      </c>
      <c r="E105" t="s">
        <v>1358</v>
      </c>
      <c r="F105" t="s">
        <v>1359</v>
      </c>
      <c r="G105" t="s">
        <v>5</v>
      </c>
      <c r="H105" t="s">
        <v>6</v>
      </c>
      <c r="I105" t="b" cm="1">
        <f t="array" ref="I105">SUMPRODUCT(--(D105=Assumptions!$A$4:$A$12))&gt;0</f>
        <v>0</v>
      </c>
    </row>
    <row r="106" spans="1:9" x14ac:dyDescent="0.2">
      <c r="A106" t="s">
        <v>4</v>
      </c>
      <c r="B106" t="s">
        <v>1360</v>
      </c>
      <c r="D106" t="s">
        <v>1193</v>
      </c>
      <c r="E106" t="s">
        <v>7</v>
      </c>
      <c r="F106" t="s">
        <v>8</v>
      </c>
      <c r="G106" t="s">
        <v>5</v>
      </c>
      <c r="H106" t="s">
        <v>6</v>
      </c>
      <c r="I106" t="b" cm="1">
        <f t="array" ref="I106">SUMPRODUCT(--(D106=Assumptions!$A$4:$A$12))&gt;0</f>
        <v>1</v>
      </c>
    </row>
    <row r="107" spans="1:9" x14ac:dyDescent="0.2">
      <c r="A107" t="s">
        <v>4</v>
      </c>
      <c r="B107" t="s">
        <v>1361</v>
      </c>
      <c r="D107" t="s">
        <v>1204</v>
      </c>
      <c r="E107" t="s">
        <v>1362</v>
      </c>
      <c r="F107" t="s">
        <v>1363</v>
      </c>
      <c r="G107" t="s">
        <v>5</v>
      </c>
      <c r="H107" t="s">
        <v>6</v>
      </c>
      <c r="I107" t="b" cm="1">
        <f t="array" ref="I107">SUMPRODUCT(--(D107=Assumptions!$A$4:$A$12))&gt;0</f>
        <v>0</v>
      </c>
    </row>
    <row r="108" spans="1:9" x14ac:dyDescent="0.2">
      <c r="A108" t="s">
        <v>4</v>
      </c>
      <c r="B108" t="s">
        <v>9</v>
      </c>
      <c r="D108" t="s">
        <v>1193</v>
      </c>
      <c r="E108" t="s">
        <v>10</v>
      </c>
      <c r="F108" t="s">
        <v>11</v>
      </c>
      <c r="G108" t="s">
        <v>5</v>
      </c>
      <c r="H108" t="s">
        <v>6</v>
      </c>
      <c r="I108" t="b" cm="1">
        <f t="array" ref="I108">SUMPRODUCT(--(D108=Assumptions!$A$4:$A$12))&gt;0</f>
        <v>1</v>
      </c>
    </row>
    <row r="109" spans="1:9" x14ac:dyDescent="0.2">
      <c r="A109" t="s">
        <v>4</v>
      </c>
      <c r="B109" t="s">
        <v>12</v>
      </c>
      <c r="D109" t="s">
        <v>1284</v>
      </c>
      <c r="E109" t="s">
        <v>13</v>
      </c>
      <c r="F109" t="s">
        <v>14</v>
      </c>
      <c r="G109" t="s">
        <v>15</v>
      </c>
      <c r="H109" t="s">
        <v>6</v>
      </c>
      <c r="I109" t="b" cm="1">
        <f t="array" ref="I109">SUMPRODUCT(--(D109=Assumptions!$A$4:$A$12))&gt;0</f>
        <v>0</v>
      </c>
    </row>
    <row r="110" spans="1:9" x14ac:dyDescent="0.2">
      <c r="A110" t="s">
        <v>4</v>
      </c>
      <c r="B110" t="s">
        <v>1364</v>
      </c>
      <c r="D110" t="s">
        <v>1204</v>
      </c>
      <c r="E110" t="s">
        <v>1365</v>
      </c>
      <c r="F110" t="s">
        <v>1366</v>
      </c>
      <c r="G110" t="s">
        <v>5</v>
      </c>
      <c r="H110" t="s">
        <v>6</v>
      </c>
      <c r="I110" t="b" cm="1">
        <f t="array" ref="I110">SUMPRODUCT(--(D110=Assumptions!$A$4:$A$12))&gt;0</f>
        <v>0</v>
      </c>
    </row>
    <row r="111" spans="1:9" x14ac:dyDescent="0.2">
      <c r="A111" t="s">
        <v>4</v>
      </c>
      <c r="B111" t="s">
        <v>1367</v>
      </c>
      <c r="D111" t="s">
        <v>1204</v>
      </c>
      <c r="E111" t="s">
        <v>1368</v>
      </c>
      <c r="F111" t="s">
        <v>1369</v>
      </c>
      <c r="G111" t="s">
        <v>5</v>
      </c>
      <c r="H111" t="s">
        <v>6</v>
      </c>
      <c r="I111" t="b" cm="1">
        <f t="array" ref="I111">SUMPRODUCT(--(D111=Assumptions!$A$4:$A$12))&gt;0</f>
        <v>0</v>
      </c>
    </row>
    <row r="112" spans="1:9" x14ac:dyDescent="0.2">
      <c r="A112" t="s">
        <v>4</v>
      </c>
      <c r="B112" t="s">
        <v>1370</v>
      </c>
      <c r="D112" t="s">
        <v>1284</v>
      </c>
      <c r="E112" t="s">
        <v>1371</v>
      </c>
      <c r="F112" t="s">
        <v>1372</v>
      </c>
      <c r="G112" t="s">
        <v>15</v>
      </c>
      <c r="H112" t="s">
        <v>6</v>
      </c>
      <c r="I112" t="b" cm="1">
        <f t="array" ref="I112">SUMPRODUCT(--(D112=Assumptions!$A$4:$A$12))&gt;0</f>
        <v>0</v>
      </c>
    </row>
    <row r="113" spans="1:9" x14ac:dyDescent="0.2">
      <c r="A113" t="s">
        <v>4</v>
      </c>
      <c r="B113" t="s">
        <v>1373</v>
      </c>
      <c r="D113" t="s">
        <v>1284</v>
      </c>
      <c r="E113" t="s">
        <v>1374</v>
      </c>
      <c r="F113" t="s">
        <v>1375</v>
      </c>
      <c r="G113" t="s">
        <v>15</v>
      </c>
      <c r="H113" t="s">
        <v>6</v>
      </c>
      <c r="I113" t="b" cm="1">
        <f t="array" ref="I113">SUMPRODUCT(--(D113=Assumptions!$A$4:$A$12))&gt;0</f>
        <v>0</v>
      </c>
    </row>
    <row r="114" spans="1:9" x14ac:dyDescent="0.2">
      <c r="A114" t="s">
        <v>4</v>
      </c>
      <c r="B114" t="s">
        <v>1376</v>
      </c>
      <c r="D114" t="s">
        <v>1284</v>
      </c>
      <c r="E114" t="s">
        <v>1377</v>
      </c>
      <c r="F114" t="s">
        <v>1378</v>
      </c>
      <c r="G114" t="s">
        <v>15</v>
      </c>
      <c r="H114" t="s">
        <v>6</v>
      </c>
      <c r="I114" t="b" cm="1">
        <f t="array" ref="I114">SUMPRODUCT(--(D114=Assumptions!$A$4:$A$12))&gt;0</f>
        <v>0</v>
      </c>
    </row>
    <row r="115" spans="1:9" x14ac:dyDescent="0.2">
      <c r="A115" t="s">
        <v>4</v>
      </c>
      <c r="B115" t="s">
        <v>1379</v>
      </c>
      <c r="D115" t="s">
        <v>1284</v>
      </c>
      <c r="E115" t="s">
        <v>16</v>
      </c>
      <c r="F115" t="s">
        <v>17</v>
      </c>
      <c r="G115" t="s">
        <v>15</v>
      </c>
      <c r="H115" t="s">
        <v>6</v>
      </c>
      <c r="I115" t="b" cm="1">
        <f t="array" ref="I115">SUMPRODUCT(--(D115=Assumptions!$A$4:$A$12))&gt;0</f>
        <v>0</v>
      </c>
    </row>
    <row r="116" spans="1:9" x14ac:dyDescent="0.2">
      <c r="A116" t="s">
        <v>4</v>
      </c>
      <c r="B116" t="s">
        <v>1380</v>
      </c>
      <c r="D116" t="s">
        <v>1284</v>
      </c>
      <c r="E116" t="s">
        <v>1381</v>
      </c>
      <c r="F116" t="s">
        <v>1382</v>
      </c>
      <c r="G116" t="s">
        <v>15</v>
      </c>
      <c r="H116" t="s">
        <v>6</v>
      </c>
      <c r="I116" t="b" cm="1">
        <f t="array" ref="I116">SUMPRODUCT(--(D116=Assumptions!$A$4:$A$12))&gt;0</f>
        <v>0</v>
      </c>
    </row>
    <row r="117" spans="1:9" x14ac:dyDescent="0.2">
      <c r="A117" t="s">
        <v>4</v>
      </c>
      <c r="B117" t="s">
        <v>1383</v>
      </c>
      <c r="D117" t="s">
        <v>1204</v>
      </c>
      <c r="E117" t="s">
        <v>1384</v>
      </c>
      <c r="F117" t="s">
        <v>1385</v>
      </c>
      <c r="G117" t="s">
        <v>5</v>
      </c>
      <c r="H117" t="s">
        <v>6</v>
      </c>
      <c r="I117" t="b" cm="1">
        <f t="array" ref="I117">SUMPRODUCT(--(D117=Assumptions!$A$4:$A$12))&gt;0</f>
        <v>0</v>
      </c>
    </row>
    <row r="118" spans="1:9" x14ac:dyDescent="0.2">
      <c r="A118" t="s">
        <v>4</v>
      </c>
      <c r="B118" t="s">
        <v>1386</v>
      </c>
      <c r="D118" t="s">
        <v>1204</v>
      </c>
      <c r="E118" t="s">
        <v>1387</v>
      </c>
      <c r="F118" t="s">
        <v>1388</v>
      </c>
      <c r="G118" t="s">
        <v>5</v>
      </c>
      <c r="H118" t="s">
        <v>6</v>
      </c>
      <c r="I118" t="b" cm="1">
        <f t="array" ref="I118">SUMPRODUCT(--(D118=Assumptions!$A$4:$A$12))&gt;0</f>
        <v>0</v>
      </c>
    </row>
    <row r="119" spans="1:9" x14ac:dyDescent="0.2">
      <c r="A119" t="s">
        <v>4</v>
      </c>
      <c r="B119" t="s">
        <v>18</v>
      </c>
      <c r="D119" t="s">
        <v>19</v>
      </c>
      <c r="E119" t="s">
        <v>20</v>
      </c>
      <c r="F119" t="s">
        <v>21</v>
      </c>
      <c r="G119" t="s">
        <v>5</v>
      </c>
      <c r="H119" t="s">
        <v>6</v>
      </c>
      <c r="I119" t="b" cm="1">
        <f t="array" ref="I119">SUMPRODUCT(--(D119=Assumptions!$A$4:$A$12))&gt;0</f>
        <v>1</v>
      </c>
    </row>
    <row r="120" spans="1:9" x14ac:dyDescent="0.2">
      <c r="A120" t="s">
        <v>4</v>
      </c>
      <c r="B120" t="s">
        <v>22</v>
      </c>
      <c r="D120" t="s">
        <v>19</v>
      </c>
      <c r="E120" t="s">
        <v>23</v>
      </c>
      <c r="F120" t="s">
        <v>24</v>
      </c>
      <c r="G120" t="s">
        <v>5</v>
      </c>
      <c r="H120" t="s">
        <v>6</v>
      </c>
      <c r="I120" t="b" cm="1">
        <f t="array" ref="I120">SUMPRODUCT(--(D120=Assumptions!$A$4:$A$12))&gt;0</f>
        <v>1</v>
      </c>
    </row>
    <row r="121" spans="1:9" x14ac:dyDescent="0.2">
      <c r="A121" t="s">
        <v>4</v>
      </c>
      <c r="B121" t="s">
        <v>22</v>
      </c>
      <c r="D121" t="s">
        <v>19</v>
      </c>
      <c r="E121" t="s">
        <v>25</v>
      </c>
      <c r="F121" t="s">
        <v>26</v>
      </c>
      <c r="G121" t="s">
        <v>5</v>
      </c>
      <c r="H121" t="s">
        <v>27</v>
      </c>
      <c r="I121" t="b" cm="1">
        <f t="array" ref="I121">SUMPRODUCT(--(D121=Assumptions!$A$4:$A$12))&gt;0</f>
        <v>1</v>
      </c>
    </row>
    <row r="122" spans="1:9" x14ac:dyDescent="0.2">
      <c r="A122" t="s">
        <v>4</v>
      </c>
      <c r="B122" t="s">
        <v>1389</v>
      </c>
      <c r="D122" t="s">
        <v>1204</v>
      </c>
      <c r="E122" t="s">
        <v>28</v>
      </c>
      <c r="F122" t="s">
        <v>29</v>
      </c>
      <c r="G122" t="s">
        <v>5</v>
      </c>
      <c r="H122" t="s">
        <v>6</v>
      </c>
      <c r="I122" t="b" cm="1">
        <f t="array" ref="I122">SUMPRODUCT(--(D122=Assumptions!$A$4:$A$12))&gt;0</f>
        <v>0</v>
      </c>
    </row>
    <row r="123" spans="1:9" x14ac:dyDescent="0.2">
      <c r="A123" t="s">
        <v>4</v>
      </c>
      <c r="B123" t="s">
        <v>1390</v>
      </c>
      <c r="D123" t="s">
        <v>1202</v>
      </c>
      <c r="E123" t="s">
        <v>1391</v>
      </c>
      <c r="F123" t="s">
        <v>1392</v>
      </c>
      <c r="G123" t="s">
        <v>5</v>
      </c>
      <c r="H123" t="s">
        <v>6</v>
      </c>
      <c r="I123" t="b" cm="1">
        <f t="array" ref="I123">SUMPRODUCT(--(D123=Assumptions!$A$4:$A$12))&gt;0</f>
        <v>1</v>
      </c>
    </row>
    <row r="124" spans="1:9" x14ac:dyDescent="0.2">
      <c r="A124" t="s">
        <v>4</v>
      </c>
      <c r="B124" t="s">
        <v>30</v>
      </c>
      <c r="D124" t="s">
        <v>19</v>
      </c>
      <c r="E124" t="s">
        <v>16</v>
      </c>
      <c r="F124" t="s">
        <v>17</v>
      </c>
      <c r="G124" t="s">
        <v>5</v>
      </c>
      <c r="H124" t="s">
        <v>6</v>
      </c>
      <c r="I124" t="b" cm="1">
        <f t="array" ref="I124">SUMPRODUCT(--(D124=Assumptions!$A$4:$A$12))&gt;0</f>
        <v>1</v>
      </c>
    </row>
    <row r="125" spans="1:9" x14ac:dyDescent="0.2">
      <c r="A125" t="s">
        <v>4</v>
      </c>
      <c r="B125" t="s">
        <v>1393</v>
      </c>
      <c r="D125" t="s">
        <v>1202</v>
      </c>
      <c r="E125" t="s">
        <v>31</v>
      </c>
      <c r="F125" t="s">
        <v>32</v>
      </c>
      <c r="G125" t="s">
        <v>5</v>
      </c>
      <c r="H125" t="s">
        <v>6</v>
      </c>
      <c r="I125" t="b" cm="1">
        <f t="array" ref="I125">SUMPRODUCT(--(D125=Assumptions!$A$4:$A$12))&gt;0</f>
        <v>1</v>
      </c>
    </row>
    <row r="126" spans="1:9" x14ac:dyDescent="0.2">
      <c r="A126" t="s">
        <v>4</v>
      </c>
      <c r="B126" t="s">
        <v>1394</v>
      </c>
      <c r="D126" t="s">
        <v>1202</v>
      </c>
      <c r="E126" t="s">
        <v>1395</v>
      </c>
      <c r="F126" t="s">
        <v>1396</v>
      </c>
      <c r="G126" t="s">
        <v>5</v>
      </c>
      <c r="H126" t="s">
        <v>6</v>
      </c>
      <c r="I126" t="b" cm="1">
        <f t="array" ref="I126">SUMPRODUCT(--(D126=Assumptions!$A$4:$A$12))&gt;0</f>
        <v>1</v>
      </c>
    </row>
    <row r="127" spans="1:9" x14ac:dyDescent="0.2">
      <c r="A127" t="s">
        <v>4</v>
      </c>
      <c r="B127" t="s">
        <v>33</v>
      </c>
      <c r="D127" t="s">
        <v>19</v>
      </c>
      <c r="E127" t="s">
        <v>34</v>
      </c>
      <c r="F127" t="s">
        <v>35</v>
      </c>
      <c r="G127" t="s">
        <v>5</v>
      </c>
      <c r="H127" t="s">
        <v>6</v>
      </c>
      <c r="I127" t="b" cm="1">
        <f t="array" ref="I127">SUMPRODUCT(--(D127=Assumptions!$A$4:$A$12))&gt;0</f>
        <v>1</v>
      </c>
    </row>
    <row r="128" spans="1:9" x14ac:dyDescent="0.2">
      <c r="A128" t="s">
        <v>4</v>
      </c>
      <c r="B128" t="s">
        <v>1397</v>
      </c>
      <c r="D128" t="s">
        <v>1202</v>
      </c>
      <c r="E128" t="s">
        <v>31</v>
      </c>
      <c r="F128" t="s">
        <v>32</v>
      </c>
      <c r="G128" t="s">
        <v>5</v>
      </c>
      <c r="H128" t="s">
        <v>6</v>
      </c>
      <c r="I128" t="b" cm="1">
        <f t="array" ref="I128">SUMPRODUCT(--(D128=Assumptions!$A$4:$A$12))&gt;0</f>
        <v>1</v>
      </c>
    </row>
    <row r="129" spans="1:9" x14ac:dyDescent="0.2">
      <c r="A129" t="s">
        <v>4</v>
      </c>
      <c r="B129" t="s">
        <v>1398</v>
      </c>
      <c r="D129" t="s">
        <v>1202</v>
      </c>
      <c r="E129" t="s">
        <v>36</v>
      </c>
      <c r="F129" t="s">
        <v>37</v>
      </c>
      <c r="G129" t="s">
        <v>5</v>
      </c>
      <c r="H129" t="s">
        <v>6</v>
      </c>
      <c r="I129" t="b" cm="1">
        <f t="array" ref="I129">SUMPRODUCT(--(D129=Assumptions!$A$4:$A$12))&gt;0</f>
        <v>1</v>
      </c>
    </row>
    <row r="130" spans="1:9" x14ac:dyDescent="0.2">
      <c r="A130" t="s">
        <v>4</v>
      </c>
      <c r="B130" t="s">
        <v>38</v>
      </c>
      <c r="D130" t="s">
        <v>19</v>
      </c>
      <c r="E130" t="s">
        <v>39</v>
      </c>
      <c r="F130" t="s">
        <v>40</v>
      </c>
      <c r="G130" t="s">
        <v>5</v>
      </c>
      <c r="H130" t="s">
        <v>6</v>
      </c>
      <c r="I130" t="b" cm="1">
        <f t="array" ref="I130">SUMPRODUCT(--(D130=Assumptions!$A$4:$A$12))&gt;0</f>
        <v>1</v>
      </c>
    </row>
    <row r="131" spans="1:9" x14ac:dyDescent="0.2">
      <c r="A131" t="s">
        <v>4</v>
      </c>
      <c r="B131" t="s">
        <v>1399</v>
      </c>
      <c r="D131" t="s">
        <v>1400</v>
      </c>
      <c r="E131" t="s">
        <v>41</v>
      </c>
      <c r="F131" t="s">
        <v>42</v>
      </c>
      <c r="G131" t="s">
        <v>1401</v>
      </c>
      <c r="H131" t="s">
        <v>6</v>
      </c>
      <c r="I131" t="b" cm="1">
        <f t="array" ref="I131">SUMPRODUCT(--(D131=Assumptions!$A$4:$A$12))&gt;0</f>
        <v>0</v>
      </c>
    </row>
    <row r="132" spans="1:9" x14ac:dyDescent="0.2">
      <c r="A132" t="s">
        <v>4</v>
      </c>
      <c r="B132" t="s">
        <v>43</v>
      </c>
      <c r="D132" t="s">
        <v>19</v>
      </c>
      <c r="E132" t="s">
        <v>44</v>
      </c>
      <c r="F132" t="s">
        <v>45</v>
      </c>
      <c r="G132" t="s">
        <v>15</v>
      </c>
      <c r="H132" t="s">
        <v>6</v>
      </c>
      <c r="I132" t="b" cm="1">
        <f t="array" ref="I132">SUMPRODUCT(--(D132=Assumptions!$A$4:$A$12))&gt;0</f>
        <v>1</v>
      </c>
    </row>
    <row r="133" spans="1:9" x14ac:dyDescent="0.2">
      <c r="A133" t="s">
        <v>4</v>
      </c>
      <c r="B133" t="s">
        <v>43</v>
      </c>
      <c r="D133" t="s">
        <v>19</v>
      </c>
      <c r="E133" t="s">
        <v>46</v>
      </c>
      <c r="F133" t="s">
        <v>47</v>
      </c>
      <c r="G133" t="s">
        <v>15</v>
      </c>
      <c r="H133" t="s">
        <v>27</v>
      </c>
      <c r="I133" t="b" cm="1">
        <f t="array" ref="I133">SUMPRODUCT(--(D133=Assumptions!$A$4:$A$12))&gt;0</f>
        <v>1</v>
      </c>
    </row>
    <row r="134" spans="1:9" x14ac:dyDescent="0.2">
      <c r="A134" t="s">
        <v>4</v>
      </c>
      <c r="B134" t="s">
        <v>43</v>
      </c>
      <c r="D134" t="s">
        <v>19</v>
      </c>
      <c r="E134" t="s">
        <v>46</v>
      </c>
      <c r="F134" t="s">
        <v>47</v>
      </c>
      <c r="G134" t="s">
        <v>48</v>
      </c>
      <c r="H134" t="s">
        <v>6</v>
      </c>
      <c r="I134" t="b" cm="1">
        <f t="array" ref="I134">SUMPRODUCT(--(D134=Assumptions!$A$4:$A$12))&gt;0</f>
        <v>1</v>
      </c>
    </row>
    <row r="135" spans="1:9" x14ac:dyDescent="0.2">
      <c r="A135" t="s">
        <v>4</v>
      </c>
      <c r="B135" t="s">
        <v>1402</v>
      </c>
      <c r="D135" t="s">
        <v>1204</v>
      </c>
      <c r="E135" t="s">
        <v>1403</v>
      </c>
      <c r="F135" t="s">
        <v>1404</v>
      </c>
      <c r="G135" t="s">
        <v>5</v>
      </c>
      <c r="H135" t="s">
        <v>6</v>
      </c>
      <c r="I135" t="b" cm="1">
        <f t="array" ref="I135">SUMPRODUCT(--(D135=Assumptions!$A$4:$A$12))&gt;0</f>
        <v>0</v>
      </c>
    </row>
    <row r="136" spans="1:9" x14ac:dyDescent="0.2">
      <c r="A136" t="s">
        <v>4</v>
      </c>
      <c r="B136" t="s">
        <v>1405</v>
      </c>
      <c r="D136" t="s">
        <v>1202</v>
      </c>
      <c r="E136" t="s">
        <v>1406</v>
      </c>
      <c r="F136" t="s">
        <v>1407</v>
      </c>
      <c r="G136" t="s">
        <v>5</v>
      </c>
      <c r="H136" t="s">
        <v>6</v>
      </c>
      <c r="I136" t="b" cm="1">
        <f t="array" ref="I136">SUMPRODUCT(--(D136=Assumptions!$A$4:$A$12))&gt;0</f>
        <v>1</v>
      </c>
    </row>
    <row r="137" spans="1:9" x14ac:dyDescent="0.2">
      <c r="A137" t="s">
        <v>4</v>
      </c>
      <c r="B137" t="s">
        <v>1408</v>
      </c>
      <c r="D137" t="s">
        <v>1202</v>
      </c>
      <c r="E137" t="s">
        <v>1365</v>
      </c>
      <c r="F137" t="s">
        <v>1366</v>
      </c>
      <c r="G137" t="s">
        <v>5</v>
      </c>
      <c r="H137" t="s">
        <v>6</v>
      </c>
      <c r="I137" t="b" cm="1">
        <f t="array" ref="I137">SUMPRODUCT(--(D137=Assumptions!$A$4:$A$12))&gt;0</f>
        <v>1</v>
      </c>
    </row>
    <row r="138" spans="1:9" x14ac:dyDescent="0.2">
      <c r="A138" t="s">
        <v>4</v>
      </c>
      <c r="B138" t="s">
        <v>12</v>
      </c>
      <c r="D138" t="s">
        <v>1204</v>
      </c>
      <c r="E138" t="s">
        <v>13</v>
      </c>
      <c r="F138" t="s">
        <v>14</v>
      </c>
      <c r="G138" t="s">
        <v>5</v>
      </c>
      <c r="H138" t="s">
        <v>6</v>
      </c>
      <c r="I138" t="b" cm="1">
        <f t="array" ref="I138">SUMPRODUCT(--(D138=Assumptions!$A$4:$A$12))&gt;0</f>
        <v>0</v>
      </c>
    </row>
    <row r="139" spans="1:9" x14ac:dyDescent="0.2">
      <c r="A139" t="s">
        <v>4</v>
      </c>
      <c r="B139" t="s">
        <v>1380</v>
      </c>
      <c r="D139" t="s">
        <v>1204</v>
      </c>
      <c r="E139" t="s">
        <v>1381</v>
      </c>
      <c r="F139" t="s">
        <v>1382</v>
      </c>
      <c r="G139" t="s">
        <v>5</v>
      </c>
      <c r="H139" t="s">
        <v>6</v>
      </c>
      <c r="I139" t="b" cm="1">
        <f t="array" ref="I139">SUMPRODUCT(--(D139=Assumptions!$A$4:$A$12))&gt;0</f>
        <v>0</v>
      </c>
    </row>
    <row r="140" spans="1:9" x14ac:dyDescent="0.2">
      <c r="A140" t="s">
        <v>4</v>
      </c>
      <c r="B140" t="s">
        <v>1409</v>
      </c>
      <c r="D140" t="s">
        <v>1284</v>
      </c>
      <c r="E140" t="s">
        <v>49</v>
      </c>
      <c r="F140" t="s">
        <v>50</v>
      </c>
      <c r="G140" t="s">
        <v>5</v>
      </c>
      <c r="H140" t="s">
        <v>6</v>
      </c>
      <c r="I140" t="b" cm="1">
        <f t="array" ref="I140">SUMPRODUCT(--(D140=Assumptions!$A$4:$A$12))&gt;0</f>
        <v>0</v>
      </c>
    </row>
    <row r="141" spans="1:9" x14ac:dyDescent="0.2">
      <c r="A141" t="s">
        <v>4</v>
      </c>
      <c r="B141" t="s">
        <v>1410</v>
      </c>
      <c r="D141" t="s">
        <v>1400</v>
      </c>
      <c r="E141" t="s">
        <v>51</v>
      </c>
      <c r="F141" t="s">
        <v>52</v>
      </c>
      <c r="G141" t="s">
        <v>1401</v>
      </c>
      <c r="H141" t="s">
        <v>6</v>
      </c>
      <c r="I141" t="b" cm="1">
        <f t="array" ref="I141">SUMPRODUCT(--(D141=Assumptions!$A$4:$A$12))&gt;0</f>
        <v>0</v>
      </c>
    </row>
    <row r="142" spans="1:9" x14ac:dyDescent="0.2">
      <c r="A142" t="s">
        <v>4</v>
      </c>
      <c r="B142" t="s">
        <v>1409</v>
      </c>
      <c r="D142" t="s">
        <v>1204</v>
      </c>
      <c r="E142" t="s">
        <v>49</v>
      </c>
      <c r="F142" t="s">
        <v>50</v>
      </c>
      <c r="G142" t="s">
        <v>5</v>
      </c>
      <c r="H142" t="s">
        <v>6</v>
      </c>
      <c r="I142" t="b" cm="1">
        <f t="array" ref="I142">SUMPRODUCT(--(D142=Assumptions!$A$4:$A$12))&gt;0</f>
        <v>0</v>
      </c>
    </row>
    <row r="143" spans="1:9" x14ac:dyDescent="0.2">
      <c r="A143" t="s">
        <v>4</v>
      </c>
      <c r="B143" t="s">
        <v>53</v>
      </c>
      <c r="D143" t="s">
        <v>19</v>
      </c>
      <c r="E143" t="s">
        <v>54</v>
      </c>
      <c r="F143" t="s">
        <v>55</v>
      </c>
      <c r="G143" t="s">
        <v>5</v>
      </c>
      <c r="H143" t="s">
        <v>6</v>
      </c>
      <c r="I143" t="b" cm="1">
        <f t="array" ref="I143">SUMPRODUCT(--(D143=Assumptions!$A$4:$A$12))&gt;0</f>
        <v>1</v>
      </c>
    </row>
    <row r="144" spans="1:9" x14ac:dyDescent="0.2">
      <c r="A144" t="s">
        <v>56</v>
      </c>
      <c r="B144" t="s">
        <v>1411</v>
      </c>
      <c r="D144" t="s">
        <v>1193</v>
      </c>
      <c r="E144" t="s">
        <v>46</v>
      </c>
      <c r="F144" t="s">
        <v>47</v>
      </c>
      <c r="G144" t="s">
        <v>5</v>
      </c>
      <c r="H144" t="s">
        <v>6</v>
      </c>
      <c r="I144" t="b" cm="1">
        <f t="array" ref="I144">SUMPRODUCT(--(D144=Assumptions!$A$4:$A$12))&gt;0</f>
        <v>1</v>
      </c>
    </row>
    <row r="145" spans="1:9" x14ac:dyDescent="0.2">
      <c r="A145" t="s">
        <v>56</v>
      </c>
      <c r="B145" t="s">
        <v>1412</v>
      </c>
      <c r="D145" t="s">
        <v>1204</v>
      </c>
      <c r="E145" t="s">
        <v>57</v>
      </c>
      <c r="F145" t="s">
        <v>58</v>
      </c>
      <c r="G145" t="s">
        <v>15</v>
      </c>
      <c r="H145" t="s">
        <v>6</v>
      </c>
      <c r="I145" t="b" cm="1">
        <f t="array" ref="I145">SUMPRODUCT(--(D145=Assumptions!$A$4:$A$12))&gt;0</f>
        <v>0</v>
      </c>
    </row>
    <row r="146" spans="1:9" x14ac:dyDescent="0.2">
      <c r="A146" t="s">
        <v>56</v>
      </c>
      <c r="B146" t="s">
        <v>1413</v>
      </c>
      <c r="D146" t="s">
        <v>1193</v>
      </c>
      <c r="E146" t="s">
        <v>1414</v>
      </c>
      <c r="F146" t="s">
        <v>1415</v>
      </c>
      <c r="G146" t="s">
        <v>5</v>
      </c>
      <c r="H146" t="s">
        <v>6</v>
      </c>
      <c r="I146" t="b" cm="1">
        <f t="array" ref="I146">SUMPRODUCT(--(D146=Assumptions!$A$4:$A$12))&gt;0</f>
        <v>1</v>
      </c>
    </row>
    <row r="147" spans="1:9" x14ac:dyDescent="0.2">
      <c r="A147" t="s">
        <v>56</v>
      </c>
      <c r="B147" t="s">
        <v>1416</v>
      </c>
      <c r="D147" t="s">
        <v>1204</v>
      </c>
      <c r="E147" t="s">
        <v>46</v>
      </c>
      <c r="F147" t="s">
        <v>47</v>
      </c>
      <c r="G147" t="s">
        <v>5</v>
      </c>
      <c r="H147" t="s">
        <v>6</v>
      </c>
      <c r="I147" t="b" cm="1">
        <f t="array" ref="I147">SUMPRODUCT(--(D147=Assumptions!$A$4:$A$12))&gt;0</f>
        <v>0</v>
      </c>
    </row>
    <row r="148" spans="1:9" x14ac:dyDescent="0.2">
      <c r="A148" t="s">
        <v>56</v>
      </c>
      <c r="B148" t="s">
        <v>59</v>
      </c>
      <c r="D148" t="s">
        <v>1193</v>
      </c>
      <c r="E148" t="s">
        <v>10</v>
      </c>
      <c r="F148" t="s">
        <v>11</v>
      </c>
      <c r="G148" t="s">
        <v>5</v>
      </c>
      <c r="H148" t="s">
        <v>6</v>
      </c>
      <c r="I148" t="b" cm="1">
        <f t="array" ref="I148">SUMPRODUCT(--(D148=Assumptions!$A$4:$A$12))&gt;0</f>
        <v>1</v>
      </c>
    </row>
    <row r="149" spans="1:9" x14ac:dyDescent="0.2">
      <c r="A149" t="s">
        <v>56</v>
      </c>
      <c r="B149" t="s">
        <v>59</v>
      </c>
      <c r="D149" t="s">
        <v>1193</v>
      </c>
      <c r="E149" t="s">
        <v>1417</v>
      </c>
      <c r="F149" t="s">
        <v>1418</v>
      </c>
      <c r="G149" t="s">
        <v>5</v>
      </c>
      <c r="H149" t="s">
        <v>27</v>
      </c>
      <c r="I149" t="b" cm="1">
        <f t="array" ref="I149">SUMPRODUCT(--(D149=Assumptions!$A$4:$A$12))&gt;0</f>
        <v>1</v>
      </c>
    </row>
    <row r="150" spans="1:9" x14ac:dyDescent="0.2">
      <c r="A150" t="s">
        <v>56</v>
      </c>
      <c r="B150" t="s">
        <v>60</v>
      </c>
      <c r="D150" t="s">
        <v>1193</v>
      </c>
      <c r="E150" t="s">
        <v>61</v>
      </c>
      <c r="F150" t="s">
        <v>62</v>
      </c>
      <c r="G150" t="s">
        <v>5</v>
      </c>
      <c r="H150" t="s">
        <v>6</v>
      </c>
      <c r="I150" t="b" cm="1">
        <f t="array" ref="I150">SUMPRODUCT(--(D150=Assumptions!$A$4:$A$12))&gt;0</f>
        <v>1</v>
      </c>
    </row>
    <row r="151" spans="1:9" x14ac:dyDescent="0.2">
      <c r="A151" t="s">
        <v>56</v>
      </c>
      <c r="B151" t="s">
        <v>63</v>
      </c>
      <c r="D151" t="s">
        <v>19</v>
      </c>
      <c r="E151" t="s">
        <v>64</v>
      </c>
      <c r="F151" t="s">
        <v>65</v>
      </c>
      <c r="G151" t="s">
        <v>5</v>
      </c>
      <c r="H151" t="s">
        <v>6</v>
      </c>
      <c r="I151" t="b" cm="1">
        <f t="array" ref="I151">SUMPRODUCT(--(D151=Assumptions!$A$4:$A$12))&gt;0</f>
        <v>1</v>
      </c>
    </row>
    <row r="152" spans="1:9" x14ac:dyDescent="0.2">
      <c r="A152" t="s">
        <v>56</v>
      </c>
      <c r="B152" t="s">
        <v>66</v>
      </c>
      <c r="D152" t="s">
        <v>19</v>
      </c>
      <c r="E152" t="s">
        <v>67</v>
      </c>
      <c r="F152" t="s">
        <v>68</v>
      </c>
      <c r="G152" t="s">
        <v>5</v>
      </c>
      <c r="H152" t="s">
        <v>6</v>
      </c>
      <c r="I152" t="b" cm="1">
        <f t="array" ref="I152">SUMPRODUCT(--(D152=Assumptions!$A$4:$A$12))&gt;0</f>
        <v>1</v>
      </c>
    </row>
    <row r="153" spans="1:9" x14ac:dyDescent="0.2">
      <c r="A153" t="s">
        <v>56</v>
      </c>
      <c r="B153" t="s">
        <v>66</v>
      </c>
      <c r="D153" t="s">
        <v>19</v>
      </c>
      <c r="E153" t="s">
        <v>69</v>
      </c>
      <c r="F153" t="s">
        <v>70</v>
      </c>
      <c r="G153" t="s">
        <v>5</v>
      </c>
      <c r="H153" t="s">
        <v>27</v>
      </c>
      <c r="I153" t="b" cm="1">
        <f t="array" ref="I153">SUMPRODUCT(--(D153=Assumptions!$A$4:$A$12))&gt;0</f>
        <v>1</v>
      </c>
    </row>
    <row r="154" spans="1:9" x14ac:dyDescent="0.2">
      <c r="A154" t="s">
        <v>56</v>
      </c>
      <c r="B154" t="s">
        <v>66</v>
      </c>
      <c r="D154" t="s">
        <v>19</v>
      </c>
      <c r="E154" t="s">
        <v>46</v>
      </c>
      <c r="F154" t="s">
        <v>47</v>
      </c>
      <c r="G154" t="s">
        <v>48</v>
      </c>
      <c r="H154" t="s">
        <v>6</v>
      </c>
      <c r="I154" t="b" cm="1">
        <f t="array" ref="I154">SUMPRODUCT(--(D154=Assumptions!$A$4:$A$12))&gt;0</f>
        <v>1</v>
      </c>
    </row>
    <row r="155" spans="1:9" x14ac:dyDescent="0.2">
      <c r="A155" t="s">
        <v>56</v>
      </c>
      <c r="B155" t="s">
        <v>66</v>
      </c>
      <c r="D155" t="s">
        <v>19</v>
      </c>
      <c r="E155" t="s">
        <v>71</v>
      </c>
      <c r="F155" t="s">
        <v>72</v>
      </c>
      <c r="G155" t="s">
        <v>48</v>
      </c>
      <c r="H155" t="s">
        <v>6</v>
      </c>
      <c r="I155" t="b" cm="1">
        <f t="array" ref="I155">SUMPRODUCT(--(D155=Assumptions!$A$4:$A$12))&gt;0</f>
        <v>1</v>
      </c>
    </row>
    <row r="156" spans="1:9" x14ac:dyDescent="0.2">
      <c r="A156" t="s">
        <v>56</v>
      </c>
      <c r="B156" t="s">
        <v>1419</v>
      </c>
      <c r="D156" t="s">
        <v>1202</v>
      </c>
      <c r="E156" t="s">
        <v>10</v>
      </c>
      <c r="F156" t="s">
        <v>11</v>
      </c>
      <c r="G156" t="s">
        <v>15</v>
      </c>
      <c r="H156" t="s">
        <v>6</v>
      </c>
      <c r="I156" t="b" cm="1">
        <f t="array" ref="I156">SUMPRODUCT(--(D156=Assumptions!$A$4:$A$12))&gt;0</f>
        <v>1</v>
      </c>
    </row>
    <row r="157" spans="1:9" x14ac:dyDescent="0.2">
      <c r="A157" t="s">
        <v>56</v>
      </c>
      <c r="B157" t="s">
        <v>1420</v>
      </c>
      <c r="D157" t="s">
        <v>1202</v>
      </c>
      <c r="E157" t="s">
        <v>1421</v>
      </c>
      <c r="F157" t="s">
        <v>1422</v>
      </c>
      <c r="G157" t="s">
        <v>15</v>
      </c>
      <c r="H157" t="s">
        <v>6</v>
      </c>
      <c r="I157" t="b" cm="1">
        <f t="array" ref="I157">SUMPRODUCT(--(D157=Assumptions!$A$4:$A$12))&gt;0</f>
        <v>1</v>
      </c>
    </row>
    <row r="158" spans="1:9" x14ac:dyDescent="0.2">
      <c r="A158" t="s">
        <v>56</v>
      </c>
      <c r="B158" t="s">
        <v>1423</v>
      </c>
      <c r="D158" t="s">
        <v>1202</v>
      </c>
      <c r="E158" t="s">
        <v>1424</v>
      </c>
      <c r="F158" t="s">
        <v>1425</v>
      </c>
      <c r="G158" t="s">
        <v>15</v>
      </c>
      <c r="H158" t="s">
        <v>6</v>
      </c>
      <c r="I158" t="b" cm="1">
        <f t="array" ref="I158">SUMPRODUCT(--(D158=Assumptions!$A$4:$A$12))&gt;0</f>
        <v>1</v>
      </c>
    </row>
    <row r="159" spans="1:9" x14ac:dyDescent="0.2">
      <c r="A159" t="s">
        <v>56</v>
      </c>
      <c r="B159" t="s">
        <v>1426</v>
      </c>
      <c r="D159" t="s">
        <v>1204</v>
      </c>
      <c r="E159" t="s">
        <v>73</v>
      </c>
      <c r="F159" t="s">
        <v>74</v>
      </c>
      <c r="G159" t="s">
        <v>15</v>
      </c>
      <c r="H159" t="s">
        <v>6</v>
      </c>
      <c r="I159" t="b" cm="1">
        <f t="array" ref="I159">SUMPRODUCT(--(D159=Assumptions!$A$4:$A$12))&gt;0</f>
        <v>0</v>
      </c>
    </row>
    <row r="160" spans="1:9" x14ac:dyDescent="0.2">
      <c r="A160" t="s">
        <v>56</v>
      </c>
      <c r="B160" t="s">
        <v>1427</v>
      </c>
      <c r="D160" t="s">
        <v>1202</v>
      </c>
      <c r="E160" t="s">
        <v>1428</v>
      </c>
      <c r="F160" t="s">
        <v>1429</v>
      </c>
      <c r="G160" t="s">
        <v>15</v>
      </c>
      <c r="H160" t="s">
        <v>6</v>
      </c>
      <c r="I160" t="b" cm="1">
        <f t="array" ref="I160">SUMPRODUCT(--(D160=Assumptions!$A$4:$A$12))&gt;0</f>
        <v>1</v>
      </c>
    </row>
    <row r="161" spans="1:9" x14ac:dyDescent="0.2">
      <c r="A161" t="s">
        <v>56</v>
      </c>
      <c r="B161" t="s">
        <v>1430</v>
      </c>
      <c r="D161" t="s">
        <v>1202</v>
      </c>
      <c r="E161" t="s">
        <v>1431</v>
      </c>
      <c r="F161" t="s">
        <v>1432</v>
      </c>
      <c r="G161" t="s">
        <v>15</v>
      </c>
      <c r="H161" t="s">
        <v>6</v>
      </c>
      <c r="I161" t="b" cm="1">
        <f t="array" ref="I161">SUMPRODUCT(--(D161=Assumptions!$A$4:$A$12))&gt;0</f>
        <v>1</v>
      </c>
    </row>
    <row r="162" spans="1:9" x14ac:dyDescent="0.2">
      <c r="A162" t="s">
        <v>56</v>
      </c>
      <c r="B162" t="s">
        <v>1433</v>
      </c>
      <c r="D162" t="s">
        <v>1202</v>
      </c>
      <c r="E162" t="s">
        <v>1431</v>
      </c>
      <c r="F162" t="s">
        <v>1432</v>
      </c>
      <c r="G162" t="s">
        <v>15</v>
      </c>
      <c r="H162" t="s">
        <v>6</v>
      </c>
      <c r="I162" t="b" cm="1">
        <f t="array" ref="I162">SUMPRODUCT(--(D162=Assumptions!$A$4:$A$12))&gt;0</f>
        <v>1</v>
      </c>
    </row>
    <row r="163" spans="1:9" x14ac:dyDescent="0.2">
      <c r="A163" t="s">
        <v>56</v>
      </c>
      <c r="B163" t="s">
        <v>1434</v>
      </c>
      <c r="D163" t="s">
        <v>1204</v>
      </c>
      <c r="E163" t="s">
        <v>1338</v>
      </c>
      <c r="F163" t="s">
        <v>1339</v>
      </c>
      <c r="G163" t="s">
        <v>15</v>
      </c>
      <c r="H163" t="s">
        <v>6</v>
      </c>
      <c r="I163" t="b" cm="1">
        <f t="array" ref="I163">SUMPRODUCT(--(D163=Assumptions!$A$4:$A$12))&gt;0</f>
        <v>0</v>
      </c>
    </row>
    <row r="164" spans="1:9" x14ac:dyDescent="0.2">
      <c r="A164" t="s">
        <v>56</v>
      </c>
      <c r="B164" t="s">
        <v>1435</v>
      </c>
      <c r="D164" t="s">
        <v>1202</v>
      </c>
      <c r="E164" t="s">
        <v>1436</v>
      </c>
      <c r="F164" t="s">
        <v>1437</v>
      </c>
      <c r="G164" t="s">
        <v>5</v>
      </c>
      <c r="H164" t="s">
        <v>6</v>
      </c>
      <c r="I164" t="b" cm="1">
        <f t="array" ref="I164">SUMPRODUCT(--(D164=Assumptions!$A$4:$A$12))&gt;0</f>
        <v>1</v>
      </c>
    </row>
    <row r="165" spans="1:9" x14ac:dyDescent="0.2">
      <c r="A165" t="s">
        <v>56</v>
      </c>
      <c r="B165" t="s">
        <v>1438</v>
      </c>
      <c r="D165" t="s">
        <v>1204</v>
      </c>
      <c r="E165" t="s">
        <v>75</v>
      </c>
      <c r="F165" t="s">
        <v>76</v>
      </c>
      <c r="G165" t="s">
        <v>15</v>
      </c>
      <c r="H165" t="s">
        <v>6</v>
      </c>
      <c r="I165" t="b" cm="1">
        <f t="array" ref="I165">SUMPRODUCT(--(D165=Assumptions!$A$4:$A$12))&gt;0</f>
        <v>0</v>
      </c>
    </row>
    <row r="166" spans="1:9" x14ac:dyDescent="0.2">
      <c r="A166" t="s">
        <v>56</v>
      </c>
      <c r="B166" t="s">
        <v>1439</v>
      </c>
      <c r="D166" t="s">
        <v>1204</v>
      </c>
      <c r="E166" t="s">
        <v>77</v>
      </c>
      <c r="F166" t="s">
        <v>78</v>
      </c>
      <c r="G166" t="s">
        <v>15</v>
      </c>
      <c r="H166" t="s">
        <v>6</v>
      </c>
      <c r="I166" t="b" cm="1">
        <f t="array" ref="I166">SUMPRODUCT(--(D166=Assumptions!$A$4:$A$12))&gt;0</f>
        <v>0</v>
      </c>
    </row>
    <row r="167" spans="1:9" x14ac:dyDescent="0.2">
      <c r="A167" t="s">
        <v>56</v>
      </c>
      <c r="B167" t="s">
        <v>1440</v>
      </c>
      <c r="D167" t="s">
        <v>1204</v>
      </c>
      <c r="E167" t="s">
        <v>77</v>
      </c>
      <c r="F167" t="s">
        <v>78</v>
      </c>
      <c r="G167" t="s">
        <v>15</v>
      </c>
      <c r="H167" t="s">
        <v>6</v>
      </c>
      <c r="I167" t="b" cm="1">
        <f t="array" ref="I167">SUMPRODUCT(--(D167=Assumptions!$A$4:$A$12))&gt;0</f>
        <v>0</v>
      </c>
    </row>
    <row r="168" spans="1:9" x14ac:dyDescent="0.2">
      <c r="A168" t="s">
        <v>56</v>
      </c>
      <c r="B168" t="s">
        <v>1441</v>
      </c>
      <c r="D168" t="s">
        <v>1204</v>
      </c>
      <c r="E168" t="s">
        <v>79</v>
      </c>
      <c r="F168" t="s">
        <v>80</v>
      </c>
      <c r="G168" t="s">
        <v>5</v>
      </c>
      <c r="H168" t="s">
        <v>6</v>
      </c>
      <c r="I168" t="b" cm="1">
        <f t="array" ref="I168">SUMPRODUCT(--(D168=Assumptions!$A$4:$A$12))&gt;0</f>
        <v>0</v>
      </c>
    </row>
    <row r="169" spans="1:9" x14ac:dyDescent="0.2">
      <c r="A169" t="s">
        <v>56</v>
      </c>
      <c r="B169" t="s">
        <v>1442</v>
      </c>
      <c r="D169" t="s">
        <v>1202</v>
      </c>
      <c r="E169" t="s">
        <v>1428</v>
      </c>
      <c r="F169" t="s">
        <v>1429</v>
      </c>
      <c r="G169" t="s">
        <v>15</v>
      </c>
      <c r="H169" t="s">
        <v>6</v>
      </c>
      <c r="I169" t="b" cm="1">
        <f t="array" ref="I169">SUMPRODUCT(--(D169=Assumptions!$A$4:$A$12))&gt;0</f>
        <v>1</v>
      </c>
    </row>
    <row r="170" spans="1:9" x14ac:dyDescent="0.2">
      <c r="A170" t="s">
        <v>56</v>
      </c>
      <c r="B170" t="s">
        <v>1443</v>
      </c>
      <c r="D170" t="s">
        <v>1284</v>
      </c>
      <c r="E170" t="s">
        <v>1444</v>
      </c>
      <c r="F170" t="s">
        <v>1445</v>
      </c>
      <c r="G170" t="s">
        <v>5</v>
      </c>
      <c r="H170" t="s">
        <v>6</v>
      </c>
      <c r="I170" t="b" cm="1">
        <f t="array" ref="I170">SUMPRODUCT(--(D170=Assumptions!$A$4:$A$12))&gt;0</f>
        <v>0</v>
      </c>
    </row>
    <row r="171" spans="1:9" x14ac:dyDescent="0.2">
      <c r="A171" t="s">
        <v>56</v>
      </c>
      <c r="B171" t="s">
        <v>1446</v>
      </c>
      <c r="D171" t="s">
        <v>1284</v>
      </c>
      <c r="E171" t="s">
        <v>1223</v>
      </c>
      <c r="F171" t="s">
        <v>1224</v>
      </c>
      <c r="G171" t="s">
        <v>5</v>
      </c>
      <c r="H171" t="s">
        <v>6</v>
      </c>
      <c r="I171" t="b" cm="1">
        <f t="array" ref="I171">SUMPRODUCT(--(D171=Assumptions!$A$4:$A$12))&gt;0</f>
        <v>0</v>
      </c>
    </row>
    <row r="172" spans="1:9" x14ac:dyDescent="0.2">
      <c r="A172" t="s">
        <v>56</v>
      </c>
      <c r="B172" t="s">
        <v>1447</v>
      </c>
      <c r="D172" t="s">
        <v>1284</v>
      </c>
      <c r="E172" t="s">
        <v>1448</v>
      </c>
      <c r="F172" t="s">
        <v>1449</v>
      </c>
      <c r="G172" t="s">
        <v>5</v>
      </c>
      <c r="H172" t="s">
        <v>6</v>
      </c>
      <c r="I172" t="b" cm="1">
        <f t="array" ref="I172">SUMPRODUCT(--(D172=Assumptions!$A$4:$A$12))&gt;0</f>
        <v>0</v>
      </c>
    </row>
    <row r="173" spans="1:9" x14ac:dyDescent="0.2">
      <c r="A173" t="s">
        <v>56</v>
      </c>
      <c r="B173" t="s">
        <v>1450</v>
      </c>
      <c r="D173" t="s">
        <v>1204</v>
      </c>
      <c r="E173" t="s">
        <v>46</v>
      </c>
      <c r="F173" t="s">
        <v>47</v>
      </c>
      <c r="G173" t="s">
        <v>5</v>
      </c>
      <c r="H173" t="s">
        <v>6</v>
      </c>
      <c r="I173" t="b" cm="1">
        <f t="array" ref="I173">SUMPRODUCT(--(D173=Assumptions!$A$4:$A$12))&gt;0</f>
        <v>0</v>
      </c>
    </row>
    <row r="174" spans="1:9" x14ac:dyDescent="0.2">
      <c r="A174" t="s">
        <v>56</v>
      </c>
      <c r="B174" t="s">
        <v>1451</v>
      </c>
      <c r="D174" t="s">
        <v>1204</v>
      </c>
      <c r="E174" t="s">
        <v>77</v>
      </c>
      <c r="F174" t="s">
        <v>78</v>
      </c>
      <c r="G174" t="s">
        <v>5</v>
      </c>
      <c r="H174" t="s">
        <v>6</v>
      </c>
      <c r="I174" t="b" cm="1">
        <f t="array" ref="I174">SUMPRODUCT(--(D174=Assumptions!$A$4:$A$12))&gt;0</f>
        <v>0</v>
      </c>
    </row>
    <row r="175" spans="1:9" x14ac:dyDescent="0.2">
      <c r="A175" t="s">
        <v>56</v>
      </c>
      <c r="B175" t="s">
        <v>1452</v>
      </c>
      <c r="D175" t="s">
        <v>1284</v>
      </c>
      <c r="E175" t="s">
        <v>1448</v>
      </c>
      <c r="F175" t="s">
        <v>1449</v>
      </c>
      <c r="G175" t="s">
        <v>5</v>
      </c>
      <c r="H175" t="s">
        <v>6</v>
      </c>
      <c r="I175" t="b" cm="1">
        <f t="array" ref="I175">SUMPRODUCT(--(D175=Assumptions!$A$4:$A$12))&gt;0</f>
        <v>0</v>
      </c>
    </row>
    <row r="176" spans="1:9" x14ac:dyDescent="0.2">
      <c r="A176" t="s">
        <v>56</v>
      </c>
      <c r="B176" t="s">
        <v>1453</v>
      </c>
      <c r="D176" t="s">
        <v>1204</v>
      </c>
      <c r="E176" t="s">
        <v>1454</v>
      </c>
      <c r="F176" t="s">
        <v>1455</v>
      </c>
      <c r="G176" t="s">
        <v>5</v>
      </c>
      <c r="H176" t="s">
        <v>6</v>
      </c>
      <c r="I176" t="b" cm="1">
        <f t="array" ref="I176">SUMPRODUCT(--(D176=Assumptions!$A$4:$A$12))&gt;0</f>
        <v>0</v>
      </c>
    </row>
    <row r="177" spans="1:9" x14ac:dyDescent="0.2">
      <c r="A177" t="s">
        <v>56</v>
      </c>
      <c r="B177" t="s">
        <v>1456</v>
      </c>
      <c r="D177" t="s">
        <v>1202</v>
      </c>
      <c r="E177" t="s">
        <v>73</v>
      </c>
      <c r="F177" t="s">
        <v>74</v>
      </c>
      <c r="G177" t="s">
        <v>15</v>
      </c>
      <c r="H177" t="s">
        <v>6</v>
      </c>
      <c r="I177" t="b" cm="1">
        <f t="array" ref="I177">SUMPRODUCT(--(D177=Assumptions!$A$4:$A$12))&gt;0</f>
        <v>1</v>
      </c>
    </row>
    <row r="178" spans="1:9" x14ac:dyDescent="0.2">
      <c r="A178" t="s">
        <v>56</v>
      </c>
      <c r="B178" t="s">
        <v>81</v>
      </c>
      <c r="D178" t="s">
        <v>19</v>
      </c>
      <c r="E178" t="s">
        <v>82</v>
      </c>
      <c r="F178" t="s">
        <v>83</v>
      </c>
      <c r="G178" t="s">
        <v>5</v>
      </c>
      <c r="H178" t="s">
        <v>6</v>
      </c>
      <c r="I178" t="b" cm="1">
        <f t="array" ref="I178">SUMPRODUCT(--(D178=Assumptions!$A$4:$A$12))&gt;0</f>
        <v>1</v>
      </c>
    </row>
    <row r="179" spans="1:9" x14ac:dyDescent="0.2">
      <c r="A179" t="s">
        <v>56</v>
      </c>
      <c r="B179" t="s">
        <v>84</v>
      </c>
      <c r="D179" t="s">
        <v>19</v>
      </c>
      <c r="E179" t="s">
        <v>85</v>
      </c>
      <c r="F179" t="s">
        <v>86</v>
      </c>
      <c r="G179" t="s">
        <v>5</v>
      </c>
      <c r="H179" t="s">
        <v>27</v>
      </c>
      <c r="I179" t="b" cm="1">
        <f t="array" ref="I179">SUMPRODUCT(--(D179=Assumptions!$A$4:$A$12))&gt;0</f>
        <v>1</v>
      </c>
    </row>
    <row r="180" spans="1:9" x14ac:dyDescent="0.2">
      <c r="A180" t="s">
        <v>56</v>
      </c>
      <c r="B180" t="s">
        <v>84</v>
      </c>
      <c r="D180" t="s">
        <v>19</v>
      </c>
      <c r="E180" t="s">
        <v>46</v>
      </c>
      <c r="F180" t="s">
        <v>47</v>
      </c>
      <c r="G180" t="s">
        <v>5</v>
      </c>
      <c r="H180" t="s">
        <v>6</v>
      </c>
      <c r="I180" t="b" cm="1">
        <f t="array" ref="I180">SUMPRODUCT(--(D180=Assumptions!$A$4:$A$12))&gt;0</f>
        <v>1</v>
      </c>
    </row>
    <row r="181" spans="1:9" x14ac:dyDescent="0.2">
      <c r="A181" t="s">
        <v>56</v>
      </c>
      <c r="B181" t="s">
        <v>87</v>
      </c>
      <c r="D181" t="s">
        <v>88</v>
      </c>
      <c r="E181" t="s">
        <v>89</v>
      </c>
      <c r="F181" t="s">
        <v>90</v>
      </c>
      <c r="G181" t="s">
        <v>15</v>
      </c>
      <c r="H181" t="s">
        <v>6</v>
      </c>
      <c r="I181" t="b" cm="1">
        <f t="array" ref="I181">SUMPRODUCT(--(D181=Assumptions!$A$4:$A$12))&gt;0</f>
        <v>1</v>
      </c>
    </row>
    <row r="182" spans="1:9" x14ac:dyDescent="0.2">
      <c r="A182" t="s">
        <v>56</v>
      </c>
      <c r="B182" t="s">
        <v>1457</v>
      </c>
      <c r="D182" t="s">
        <v>1204</v>
      </c>
      <c r="E182" t="s">
        <v>10</v>
      </c>
      <c r="F182" t="s">
        <v>11</v>
      </c>
      <c r="G182" t="s">
        <v>15</v>
      </c>
      <c r="H182" t="s">
        <v>6</v>
      </c>
      <c r="I182" t="b" cm="1">
        <f t="array" ref="I182">SUMPRODUCT(--(D182=Assumptions!$A$4:$A$12))&gt;0</f>
        <v>0</v>
      </c>
    </row>
    <row r="183" spans="1:9" x14ac:dyDescent="0.2">
      <c r="A183" t="s">
        <v>56</v>
      </c>
      <c r="B183" t="s">
        <v>1458</v>
      </c>
      <c r="D183" t="s">
        <v>1204</v>
      </c>
      <c r="E183" t="s">
        <v>91</v>
      </c>
      <c r="F183" t="s">
        <v>92</v>
      </c>
      <c r="G183" t="s">
        <v>5</v>
      </c>
      <c r="H183" t="s">
        <v>6</v>
      </c>
      <c r="I183" t="b" cm="1">
        <f t="array" ref="I183">SUMPRODUCT(--(D183=Assumptions!$A$4:$A$12))&gt;0</f>
        <v>0</v>
      </c>
    </row>
    <row r="184" spans="1:9" x14ac:dyDescent="0.2">
      <c r="A184" t="s">
        <v>56</v>
      </c>
      <c r="B184" t="s">
        <v>1443</v>
      </c>
      <c r="D184" t="s">
        <v>1204</v>
      </c>
      <c r="E184" t="s">
        <v>1444</v>
      </c>
      <c r="F184" t="s">
        <v>1445</v>
      </c>
      <c r="G184" t="s">
        <v>5</v>
      </c>
      <c r="H184" t="s">
        <v>6</v>
      </c>
      <c r="I184" t="b" cm="1">
        <f t="array" ref="I184">SUMPRODUCT(--(D184=Assumptions!$A$4:$A$12))&gt;0</f>
        <v>0</v>
      </c>
    </row>
    <row r="185" spans="1:9" x14ac:dyDescent="0.2">
      <c r="A185" t="s">
        <v>56</v>
      </c>
      <c r="B185" t="s">
        <v>1459</v>
      </c>
      <c r="D185" t="s">
        <v>1204</v>
      </c>
      <c r="E185" t="s">
        <v>1460</v>
      </c>
      <c r="F185" t="s">
        <v>1461</v>
      </c>
      <c r="G185" t="s">
        <v>5</v>
      </c>
      <c r="H185" t="s">
        <v>6</v>
      </c>
      <c r="I185" t="b" cm="1">
        <f t="array" ref="I185">SUMPRODUCT(--(D185=Assumptions!$A$4:$A$12))&gt;0</f>
        <v>0</v>
      </c>
    </row>
    <row r="186" spans="1:9" x14ac:dyDescent="0.2">
      <c r="A186" t="s">
        <v>56</v>
      </c>
      <c r="B186" t="s">
        <v>1462</v>
      </c>
      <c r="D186" t="s">
        <v>1202</v>
      </c>
      <c r="E186" t="s">
        <v>46</v>
      </c>
      <c r="F186" t="s">
        <v>47</v>
      </c>
      <c r="G186" t="s">
        <v>5</v>
      </c>
      <c r="H186" t="s">
        <v>6</v>
      </c>
      <c r="I186" t="b" cm="1">
        <f t="array" ref="I186">SUMPRODUCT(--(D186=Assumptions!$A$4:$A$12))&gt;0</f>
        <v>1</v>
      </c>
    </row>
    <row r="187" spans="1:9" x14ac:dyDescent="0.2">
      <c r="A187" t="s">
        <v>56</v>
      </c>
      <c r="B187" t="s">
        <v>93</v>
      </c>
      <c r="D187" t="s">
        <v>19</v>
      </c>
      <c r="E187" t="s">
        <v>94</v>
      </c>
      <c r="F187" t="s">
        <v>95</v>
      </c>
      <c r="G187" t="s">
        <v>15</v>
      </c>
      <c r="H187" t="s">
        <v>6</v>
      </c>
      <c r="I187" t="b" cm="1">
        <f t="array" ref="I187">SUMPRODUCT(--(D187=Assumptions!$A$4:$A$12))&gt;0</f>
        <v>1</v>
      </c>
    </row>
    <row r="188" spans="1:9" x14ac:dyDescent="0.2">
      <c r="A188" t="s">
        <v>56</v>
      </c>
      <c r="B188" t="s">
        <v>96</v>
      </c>
      <c r="D188" t="s">
        <v>97</v>
      </c>
      <c r="E188" t="s">
        <v>98</v>
      </c>
      <c r="F188" t="s">
        <v>99</v>
      </c>
      <c r="G188" t="s">
        <v>48</v>
      </c>
      <c r="H188" t="s">
        <v>6</v>
      </c>
      <c r="I188" t="b" cm="1">
        <f t="array" ref="I188">SUMPRODUCT(--(D188=Assumptions!$A$4:$A$12))&gt;0</f>
        <v>1</v>
      </c>
    </row>
    <row r="189" spans="1:9" x14ac:dyDescent="0.2">
      <c r="A189" t="s">
        <v>56</v>
      </c>
      <c r="B189" t="s">
        <v>100</v>
      </c>
      <c r="D189" t="s">
        <v>19</v>
      </c>
      <c r="E189" t="s">
        <v>101</v>
      </c>
      <c r="F189" t="s">
        <v>102</v>
      </c>
      <c r="G189" t="s">
        <v>5</v>
      </c>
      <c r="H189" t="s">
        <v>6</v>
      </c>
      <c r="I189" t="b" cm="1">
        <f t="array" ref="I189">SUMPRODUCT(--(D189=Assumptions!$A$4:$A$12))&gt;0</f>
        <v>1</v>
      </c>
    </row>
    <row r="190" spans="1:9" x14ac:dyDescent="0.2">
      <c r="A190" t="s">
        <v>56</v>
      </c>
      <c r="B190" t="s">
        <v>103</v>
      </c>
      <c r="D190" t="s">
        <v>1202</v>
      </c>
      <c r="E190" t="s">
        <v>67</v>
      </c>
      <c r="F190" t="s">
        <v>68</v>
      </c>
      <c r="G190" t="s">
        <v>15</v>
      </c>
      <c r="H190" t="s">
        <v>6</v>
      </c>
      <c r="I190" t="b" cm="1">
        <f t="array" ref="I190">SUMPRODUCT(--(D190=Assumptions!$A$4:$A$12))&gt;0</f>
        <v>1</v>
      </c>
    </row>
    <row r="191" spans="1:9" x14ac:dyDescent="0.2">
      <c r="A191" t="s">
        <v>56</v>
      </c>
      <c r="B191" t="s">
        <v>103</v>
      </c>
      <c r="D191" t="s">
        <v>1202</v>
      </c>
      <c r="E191" t="s">
        <v>71</v>
      </c>
      <c r="F191" t="s">
        <v>72</v>
      </c>
      <c r="G191" t="s">
        <v>48</v>
      </c>
      <c r="H191" t="s">
        <v>6</v>
      </c>
      <c r="I191" t="b" cm="1">
        <f t="array" ref="I191">SUMPRODUCT(--(D191=Assumptions!$A$4:$A$12))&gt;0</f>
        <v>1</v>
      </c>
    </row>
    <row r="192" spans="1:9" x14ac:dyDescent="0.2">
      <c r="A192" t="s">
        <v>56</v>
      </c>
      <c r="B192" t="s">
        <v>1463</v>
      </c>
      <c r="D192" t="s">
        <v>1202</v>
      </c>
      <c r="E192" t="s">
        <v>1464</v>
      </c>
      <c r="F192" t="s">
        <v>1465</v>
      </c>
      <c r="G192" t="s">
        <v>15</v>
      </c>
      <c r="H192" t="s">
        <v>6</v>
      </c>
      <c r="I192" t="b" cm="1">
        <f t="array" ref="I192">SUMPRODUCT(--(D192=Assumptions!$A$4:$A$12))&gt;0</f>
        <v>1</v>
      </c>
    </row>
    <row r="193" spans="1:9" x14ac:dyDescent="0.2">
      <c r="A193" t="s">
        <v>56</v>
      </c>
      <c r="B193" t="s">
        <v>104</v>
      </c>
      <c r="D193" t="s">
        <v>1202</v>
      </c>
      <c r="E193" t="s">
        <v>105</v>
      </c>
      <c r="F193" t="s">
        <v>106</v>
      </c>
      <c r="G193" t="s">
        <v>5</v>
      </c>
      <c r="H193" t="s">
        <v>6</v>
      </c>
      <c r="I193" t="b" cm="1">
        <f t="array" ref="I193">SUMPRODUCT(--(D193=Assumptions!$A$4:$A$12))&gt;0</f>
        <v>1</v>
      </c>
    </row>
    <row r="194" spans="1:9" x14ac:dyDescent="0.2">
      <c r="A194" t="s">
        <v>56</v>
      </c>
      <c r="B194" t="s">
        <v>107</v>
      </c>
      <c r="D194" t="s">
        <v>97</v>
      </c>
      <c r="E194" t="s">
        <v>108</v>
      </c>
      <c r="F194" t="s">
        <v>109</v>
      </c>
      <c r="G194" t="s">
        <v>48</v>
      </c>
      <c r="H194" t="s">
        <v>6</v>
      </c>
      <c r="I194" t="b" cm="1">
        <f t="array" ref="I194">SUMPRODUCT(--(D194=Assumptions!$A$4:$A$12))&gt;0</f>
        <v>1</v>
      </c>
    </row>
    <row r="195" spans="1:9" x14ac:dyDescent="0.2">
      <c r="A195" t="s">
        <v>56</v>
      </c>
      <c r="B195" t="s">
        <v>110</v>
      </c>
      <c r="D195" t="s">
        <v>19</v>
      </c>
      <c r="E195" t="s">
        <v>111</v>
      </c>
      <c r="F195" t="s">
        <v>112</v>
      </c>
      <c r="G195" t="s">
        <v>5</v>
      </c>
      <c r="H195" t="s">
        <v>6</v>
      </c>
      <c r="I195" t="b" cm="1">
        <f t="array" ref="I195">SUMPRODUCT(--(D195=Assumptions!$A$4:$A$12))&gt;0</f>
        <v>1</v>
      </c>
    </row>
    <row r="196" spans="1:9" x14ac:dyDescent="0.2">
      <c r="A196" t="s">
        <v>200</v>
      </c>
      <c r="B196" t="s">
        <v>1355</v>
      </c>
      <c r="D196" t="s">
        <v>1356</v>
      </c>
      <c r="E196" t="s">
        <v>1466</v>
      </c>
      <c r="F196" t="s">
        <v>1467</v>
      </c>
      <c r="G196" t="s">
        <v>48</v>
      </c>
      <c r="H196" t="s">
        <v>6</v>
      </c>
      <c r="I196" t="b" cm="1">
        <f t="array" ref="I196">SUMPRODUCT(--(D196=Assumptions!$A$4:$A$12))&gt;0</f>
        <v>0</v>
      </c>
    </row>
    <row r="197" spans="1:9" x14ac:dyDescent="0.2">
      <c r="A197" t="s">
        <v>200</v>
      </c>
      <c r="B197" t="s">
        <v>1468</v>
      </c>
      <c r="D197" t="s">
        <v>1356</v>
      </c>
      <c r="E197" t="s">
        <v>1469</v>
      </c>
      <c r="F197" t="s">
        <v>1470</v>
      </c>
      <c r="G197" t="s">
        <v>5</v>
      </c>
      <c r="H197" t="s">
        <v>6</v>
      </c>
      <c r="I197" t="b" cm="1">
        <f t="array" ref="I197">SUMPRODUCT(--(D197=Assumptions!$A$4:$A$12))&gt;0</f>
        <v>0</v>
      </c>
    </row>
    <row r="198" spans="1:9" x14ac:dyDescent="0.2">
      <c r="A198" t="s">
        <v>200</v>
      </c>
      <c r="B198" t="s">
        <v>1471</v>
      </c>
      <c r="D198" t="s">
        <v>1193</v>
      </c>
      <c r="E198" t="s">
        <v>1472</v>
      </c>
      <c r="F198" t="s">
        <v>1473</v>
      </c>
      <c r="G198" t="s">
        <v>5</v>
      </c>
      <c r="H198" t="s">
        <v>6</v>
      </c>
      <c r="I198" t="b" cm="1">
        <f t="array" ref="I198">SUMPRODUCT(--(D198=Assumptions!$A$4:$A$12))&gt;0</f>
        <v>1</v>
      </c>
    </row>
    <row r="199" spans="1:9" x14ac:dyDescent="0.2">
      <c r="A199" t="s">
        <v>200</v>
      </c>
      <c r="B199" t="s">
        <v>1474</v>
      </c>
      <c r="D199" t="s">
        <v>1204</v>
      </c>
      <c r="E199" t="s">
        <v>201</v>
      </c>
      <c r="F199" t="s">
        <v>202</v>
      </c>
      <c r="G199" t="s">
        <v>48</v>
      </c>
      <c r="H199" t="s">
        <v>6</v>
      </c>
      <c r="I199" t="b" cm="1">
        <f t="array" ref="I199">SUMPRODUCT(--(D199=Assumptions!$A$4:$A$12))&gt;0</f>
        <v>0</v>
      </c>
    </row>
    <row r="200" spans="1:9" x14ac:dyDescent="0.2">
      <c r="A200" t="s">
        <v>200</v>
      </c>
      <c r="B200" t="s">
        <v>1474</v>
      </c>
      <c r="D200" t="s">
        <v>1356</v>
      </c>
      <c r="E200" t="s">
        <v>1475</v>
      </c>
      <c r="F200" t="s">
        <v>1476</v>
      </c>
      <c r="G200" t="s">
        <v>15</v>
      </c>
      <c r="H200" t="s">
        <v>6</v>
      </c>
      <c r="I200" t="b" cm="1">
        <f t="array" ref="I200">SUMPRODUCT(--(D200=Assumptions!$A$4:$A$12))&gt;0</f>
        <v>0</v>
      </c>
    </row>
    <row r="201" spans="1:9" x14ac:dyDescent="0.2">
      <c r="A201" t="s">
        <v>200</v>
      </c>
      <c r="B201" t="s">
        <v>1477</v>
      </c>
      <c r="D201" t="s">
        <v>1356</v>
      </c>
      <c r="E201" t="s">
        <v>1478</v>
      </c>
      <c r="F201" t="s">
        <v>1479</v>
      </c>
      <c r="G201" t="s">
        <v>5</v>
      </c>
      <c r="H201" t="s">
        <v>6</v>
      </c>
      <c r="I201" t="b" cm="1">
        <f t="array" ref="I201">SUMPRODUCT(--(D201=Assumptions!$A$4:$A$12))&gt;0</f>
        <v>0</v>
      </c>
    </row>
    <row r="202" spans="1:9" x14ac:dyDescent="0.2">
      <c r="A202" t="s">
        <v>200</v>
      </c>
      <c r="B202" t="s">
        <v>1480</v>
      </c>
      <c r="D202" t="s">
        <v>1356</v>
      </c>
      <c r="E202" t="s">
        <v>91</v>
      </c>
      <c r="F202" t="s">
        <v>92</v>
      </c>
      <c r="G202" t="s">
        <v>5</v>
      </c>
      <c r="H202" t="s">
        <v>6</v>
      </c>
      <c r="I202" t="b" cm="1">
        <f t="array" ref="I202">SUMPRODUCT(--(D202=Assumptions!$A$4:$A$12))&gt;0</f>
        <v>0</v>
      </c>
    </row>
    <row r="203" spans="1:9" x14ac:dyDescent="0.2">
      <c r="A203" t="s">
        <v>200</v>
      </c>
      <c r="B203" t="s">
        <v>1481</v>
      </c>
      <c r="D203" t="s">
        <v>1193</v>
      </c>
      <c r="E203" t="s">
        <v>46</v>
      </c>
      <c r="F203" t="s">
        <v>47</v>
      </c>
      <c r="G203" t="s">
        <v>5</v>
      </c>
      <c r="H203" t="s">
        <v>6</v>
      </c>
      <c r="I203" t="b" cm="1">
        <f t="array" ref="I203">SUMPRODUCT(--(D203=Assumptions!$A$4:$A$12))&gt;0</f>
        <v>1</v>
      </c>
    </row>
    <row r="204" spans="1:9" x14ac:dyDescent="0.2">
      <c r="A204" t="s">
        <v>200</v>
      </c>
      <c r="B204" t="s">
        <v>1482</v>
      </c>
      <c r="D204" t="s">
        <v>1356</v>
      </c>
      <c r="E204" t="s">
        <v>1483</v>
      </c>
      <c r="F204" t="s">
        <v>1484</v>
      </c>
      <c r="G204" t="s">
        <v>15</v>
      </c>
      <c r="H204" t="s">
        <v>6</v>
      </c>
      <c r="I204" t="b" cm="1">
        <f t="array" ref="I204">SUMPRODUCT(--(D204=Assumptions!$A$4:$A$12))&gt;0</f>
        <v>0</v>
      </c>
    </row>
    <row r="205" spans="1:9" x14ac:dyDescent="0.2">
      <c r="A205" t="s">
        <v>200</v>
      </c>
      <c r="B205" t="s">
        <v>1482</v>
      </c>
      <c r="D205" t="s">
        <v>1356</v>
      </c>
      <c r="E205" t="s">
        <v>1485</v>
      </c>
      <c r="F205" t="s">
        <v>1486</v>
      </c>
      <c r="G205" t="s">
        <v>15</v>
      </c>
      <c r="H205" t="s">
        <v>27</v>
      </c>
      <c r="I205" t="b" cm="1">
        <f t="array" ref="I205">SUMPRODUCT(--(D205=Assumptions!$A$4:$A$12))&gt;0</f>
        <v>0</v>
      </c>
    </row>
    <row r="206" spans="1:9" x14ac:dyDescent="0.2">
      <c r="A206" t="s">
        <v>200</v>
      </c>
      <c r="B206" t="s">
        <v>1487</v>
      </c>
      <c r="D206" t="s">
        <v>1193</v>
      </c>
      <c r="E206" t="s">
        <v>139</v>
      </c>
      <c r="F206" t="s">
        <v>140</v>
      </c>
      <c r="G206" t="s">
        <v>5</v>
      </c>
      <c r="H206" t="s">
        <v>6</v>
      </c>
      <c r="I206" t="b" cm="1">
        <f t="array" ref="I206">SUMPRODUCT(--(D206=Assumptions!$A$4:$A$12))&gt;0</f>
        <v>1</v>
      </c>
    </row>
    <row r="207" spans="1:9" x14ac:dyDescent="0.2">
      <c r="A207" t="s">
        <v>200</v>
      </c>
      <c r="B207" t="s">
        <v>1474</v>
      </c>
      <c r="D207" t="s">
        <v>1202</v>
      </c>
      <c r="E207" t="s">
        <v>201</v>
      </c>
      <c r="F207" t="s">
        <v>202</v>
      </c>
      <c r="G207" t="s">
        <v>48</v>
      </c>
      <c r="H207" t="s">
        <v>6</v>
      </c>
      <c r="I207" t="b" cm="1">
        <f t="array" ref="I207">SUMPRODUCT(--(D207=Assumptions!$A$4:$A$12))&gt;0</f>
        <v>1</v>
      </c>
    </row>
    <row r="208" spans="1:9" x14ac:dyDescent="0.2">
      <c r="A208" t="s">
        <v>200</v>
      </c>
      <c r="B208" t="s">
        <v>1474</v>
      </c>
      <c r="D208" t="s">
        <v>1202</v>
      </c>
      <c r="E208" t="s">
        <v>1475</v>
      </c>
      <c r="F208" t="s">
        <v>1476</v>
      </c>
      <c r="G208" t="s">
        <v>15</v>
      </c>
      <c r="H208" t="s">
        <v>6</v>
      </c>
      <c r="I208" t="b" cm="1">
        <f t="array" ref="I208">SUMPRODUCT(--(D208=Assumptions!$A$4:$A$12))&gt;0</f>
        <v>1</v>
      </c>
    </row>
    <row r="209" spans="1:9" x14ac:dyDescent="0.2">
      <c r="A209" t="s">
        <v>200</v>
      </c>
      <c r="B209" t="s">
        <v>203</v>
      </c>
      <c r="D209" t="s">
        <v>1202</v>
      </c>
      <c r="E209" t="s">
        <v>204</v>
      </c>
      <c r="F209" t="s">
        <v>205</v>
      </c>
      <c r="G209" t="s">
        <v>5</v>
      </c>
      <c r="H209" t="s">
        <v>6</v>
      </c>
      <c r="I209" t="b" cm="1">
        <f t="array" ref="I209">SUMPRODUCT(--(D209=Assumptions!$A$4:$A$12))&gt;0</f>
        <v>1</v>
      </c>
    </row>
    <row r="210" spans="1:9" x14ac:dyDescent="0.2">
      <c r="A210" t="s">
        <v>200</v>
      </c>
      <c r="B210" t="s">
        <v>1488</v>
      </c>
      <c r="D210" t="s">
        <v>1202</v>
      </c>
      <c r="E210" t="s">
        <v>10</v>
      </c>
      <c r="F210" t="s">
        <v>11</v>
      </c>
      <c r="G210" t="s">
        <v>5</v>
      </c>
      <c r="H210" t="s">
        <v>6</v>
      </c>
      <c r="I210" t="b" cm="1">
        <f t="array" ref="I210">SUMPRODUCT(--(D210=Assumptions!$A$4:$A$12))&gt;0</f>
        <v>1</v>
      </c>
    </row>
    <row r="211" spans="1:9" x14ac:dyDescent="0.2">
      <c r="A211" t="s">
        <v>200</v>
      </c>
      <c r="B211" t="s">
        <v>1489</v>
      </c>
      <c r="D211" t="s">
        <v>1284</v>
      </c>
      <c r="E211" t="s">
        <v>139</v>
      </c>
      <c r="F211" t="s">
        <v>140</v>
      </c>
      <c r="G211" t="s">
        <v>5</v>
      </c>
      <c r="H211" t="s">
        <v>6</v>
      </c>
      <c r="I211" t="b" cm="1">
        <f t="array" ref="I211">SUMPRODUCT(--(D211=Assumptions!$A$4:$A$12))&gt;0</f>
        <v>0</v>
      </c>
    </row>
    <row r="212" spans="1:9" x14ac:dyDescent="0.2">
      <c r="A212" t="s">
        <v>200</v>
      </c>
      <c r="B212" t="s">
        <v>1490</v>
      </c>
      <c r="D212" t="s">
        <v>1284</v>
      </c>
      <c r="E212" t="s">
        <v>1374</v>
      </c>
      <c r="F212" t="s">
        <v>1375</v>
      </c>
      <c r="G212" t="s">
        <v>5</v>
      </c>
      <c r="H212" t="s">
        <v>6</v>
      </c>
      <c r="I212" t="b" cm="1">
        <f t="array" ref="I212">SUMPRODUCT(--(D212=Assumptions!$A$4:$A$12))&gt;0</f>
        <v>0</v>
      </c>
    </row>
    <row r="213" spans="1:9" x14ac:dyDescent="0.2">
      <c r="A213" t="s">
        <v>200</v>
      </c>
      <c r="B213" t="s">
        <v>1491</v>
      </c>
      <c r="D213" t="s">
        <v>1284</v>
      </c>
      <c r="E213" t="s">
        <v>1406</v>
      </c>
      <c r="F213" t="s">
        <v>1407</v>
      </c>
      <c r="G213" t="s">
        <v>5</v>
      </c>
      <c r="H213" t="s">
        <v>6</v>
      </c>
      <c r="I213" t="b" cm="1">
        <f t="array" ref="I213">SUMPRODUCT(--(D213=Assumptions!$A$4:$A$12))&gt;0</f>
        <v>0</v>
      </c>
    </row>
    <row r="214" spans="1:9" x14ac:dyDescent="0.2">
      <c r="A214" t="s">
        <v>200</v>
      </c>
      <c r="B214" t="s">
        <v>1492</v>
      </c>
      <c r="D214" t="s">
        <v>1284</v>
      </c>
      <c r="E214" t="s">
        <v>1493</v>
      </c>
      <c r="F214" t="s">
        <v>1494</v>
      </c>
      <c r="G214" t="s">
        <v>5</v>
      </c>
      <c r="H214" t="s">
        <v>6</v>
      </c>
      <c r="I214" t="b" cm="1">
        <f t="array" ref="I214">SUMPRODUCT(--(D214=Assumptions!$A$4:$A$12))&gt;0</f>
        <v>0</v>
      </c>
    </row>
    <row r="215" spans="1:9" x14ac:dyDescent="0.2">
      <c r="A215" t="s">
        <v>200</v>
      </c>
      <c r="B215" t="s">
        <v>1495</v>
      </c>
      <c r="D215" t="s">
        <v>1284</v>
      </c>
      <c r="E215" t="s">
        <v>1496</v>
      </c>
      <c r="F215" t="s">
        <v>1497</v>
      </c>
      <c r="G215" t="s">
        <v>5</v>
      </c>
      <c r="H215" t="s">
        <v>6</v>
      </c>
      <c r="I215" t="b" cm="1">
        <f t="array" ref="I215">SUMPRODUCT(--(D215=Assumptions!$A$4:$A$12))&gt;0</f>
        <v>0</v>
      </c>
    </row>
    <row r="216" spans="1:9" x14ac:dyDescent="0.2">
      <c r="A216" t="s">
        <v>200</v>
      </c>
      <c r="B216" t="s">
        <v>1498</v>
      </c>
      <c r="D216" t="s">
        <v>1284</v>
      </c>
      <c r="E216" t="s">
        <v>1499</v>
      </c>
      <c r="F216" t="s">
        <v>1500</v>
      </c>
      <c r="G216" t="s">
        <v>5</v>
      </c>
      <c r="H216" t="s">
        <v>6</v>
      </c>
      <c r="I216" t="b" cm="1">
        <f t="array" ref="I216">SUMPRODUCT(--(D216=Assumptions!$A$4:$A$12))&gt;0</f>
        <v>0</v>
      </c>
    </row>
    <row r="217" spans="1:9" x14ac:dyDescent="0.2">
      <c r="A217" t="s">
        <v>200</v>
      </c>
      <c r="B217" t="s">
        <v>1501</v>
      </c>
      <c r="D217" t="s">
        <v>1284</v>
      </c>
      <c r="E217" t="s">
        <v>28</v>
      </c>
      <c r="F217" t="s">
        <v>29</v>
      </c>
      <c r="G217" t="s">
        <v>5</v>
      </c>
      <c r="H217" t="s">
        <v>6</v>
      </c>
      <c r="I217" t="b" cm="1">
        <f t="array" ref="I217">SUMPRODUCT(--(D217=Assumptions!$A$4:$A$12))&gt;0</f>
        <v>0</v>
      </c>
    </row>
    <row r="218" spans="1:9" x14ac:dyDescent="0.2">
      <c r="A218" t="s">
        <v>200</v>
      </c>
      <c r="B218" t="s">
        <v>1502</v>
      </c>
      <c r="D218" t="s">
        <v>1204</v>
      </c>
      <c r="E218" t="s">
        <v>1327</v>
      </c>
      <c r="F218" t="s">
        <v>1328</v>
      </c>
      <c r="G218" t="s">
        <v>15</v>
      </c>
      <c r="H218" t="s">
        <v>6</v>
      </c>
      <c r="I218" t="b" cm="1">
        <f t="array" ref="I218">SUMPRODUCT(--(D218=Assumptions!$A$4:$A$12))&gt;0</f>
        <v>0</v>
      </c>
    </row>
    <row r="219" spans="1:9" x14ac:dyDescent="0.2">
      <c r="A219" t="s">
        <v>200</v>
      </c>
      <c r="B219" t="s">
        <v>1503</v>
      </c>
      <c r="D219" t="s">
        <v>1284</v>
      </c>
      <c r="E219" t="s">
        <v>206</v>
      </c>
      <c r="F219" t="s">
        <v>207</v>
      </c>
      <c r="G219" t="s">
        <v>5</v>
      </c>
      <c r="H219" t="s">
        <v>6</v>
      </c>
      <c r="I219" t="b" cm="1">
        <f t="array" ref="I219">SUMPRODUCT(--(D219=Assumptions!$A$4:$A$12))&gt;0</f>
        <v>0</v>
      </c>
    </row>
    <row r="220" spans="1:9" x14ac:dyDescent="0.2">
      <c r="A220" t="s">
        <v>200</v>
      </c>
      <c r="B220" t="s">
        <v>208</v>
      </c>
      <c r="D220" t="s">
        <v>1202</v>
      </c>
      <c r="E220" t="s">
        <v>139</v>
      </c>
      <c r="F220" t="s">
        <v>140</v>
      </c>
      <c r="G220" t="s">
        <v>5</v>
      </c>
      <c r="H220" t="s">
        <v>6</v>
      </c>
      <c r="I220" t="b" cm="1">
        <f t="array" ref="I220">SUMPRODUCT(--(D220=Assumptions!$A$4:$A$12))&gt;0</f>
        <v>1</v>
      </c>
    </row>
    <row r="221" spans="1:9" x14ac:dyDescent="0.2">
      <c r="A221" t="s">
        <v>200</v>
      </c>
      <c r="B221" t="s">
        <v>1458</v>
      </c>
      <c r="D221" t="s">
        <v>1202</v>
      </c>
      <c r="E221" t="s">
        <v>91</v>
      </c>
      <c r="F221" t="s">
        <v>92</v>
      </c>
      <c r="G221" t="s">
        <v>15</v>
      </c>
      <c r="H221" t="s">
        <v>6</v>
      </c>
      <c r="I221" t="b" cm="1">
        <f t="array" ref="I221">SUMPRODUCT(--(D221=Assumptions!$A$4:$A$12))&gt;0</f>
        <v>1</v>
      </c>
    </row>
    <row r="222" spans="1:9" x14ac:dyDescent="0.2">
      <c r="A222" t="s">
        <v>200</v>
      </c>
      <c r="B222" t="s">
        <v>1504</v>
      </c>
      <c r="D222" t="s">
        <v>1204</v>
      </c>
      <c r="E222" t="s">
        <v>1505</v>
      </c>
      <c r="F222" t="s">
        <v>1506</v>
      </c>
      <c r="G222" t="s">
        <v>5</v>
      </c>
      <c r="H222" t="s">
        <v>6</v>
      </c>
      <c r="I222" t="b" cm="1">
        <f t="array" ref="I222">SUMPRODUCT(--(D222=Assumptions!$A$4:$A$12))&gt;0</f>
        <v>0</v>
      </c>
    </row>
    <row r="223" spans="1:9" x14ac:dyDescent="0.2">
      <c r="A223" t="s">
        <v>200</v>
      </c>
      <c r="B223" t="s">
        <v>1504</v>
      </c>
      <c r="D223" t="s">
        <v>1204</v>
      </c>
      <c r="E223" t="s">
        <v>1507</v>
      </c>
      <c r="F223" t="s">
        <v>1508</v>
      </c>
      <c r="G223" t="s">
        <v>5</v>
      </c>
      <c r="H223" t="s">
        <v>27</v>
      </c>
      <c r="I223" t="b" cm="1">
        <f t="array" ref="I223">SUMPRODUCT(--(D223=Assumptions!$A$4:$A$12))&gt;0</f>
        <v>0</v>
      </c>
    </row>
    <row r="224" spans="1:9" x14ac:dyDescent="0.2">
      <c r="A224" t="s">
        <v>200</v>
      </c>
      <c r="B224" t="s">
        <v>1509</v>
      </c>
      <c r="D224" t="s">
        <v>1204</v>
      </c>
      <c r="E224" t="s">
        <v>1510</v>
      </c>
      <c r="F224" t="s">
        <v>1511</v>
      </c>
      <c r="G224" t="s">
        <v>5</v>
      </c>
      <c r="H224" t="s">
        <v>6</v>
      </c>
      <c r="I224" t="b" cm="1">
        <f t="array" ref="I224">SUMPRODUCT(--(D224=Assumptions!$A$4:$A$12))&gt;0</f>
        <v>0</v>
      </c>
    </row>
    <row r="225" spans="1:9" x14ac:dyDescent="0.2">
      <c r="A225" t="s">
        <v>200</v>
      </c>
      <c r="B225" t="s">
        <v>209</v>
      </c>
      <c r="D225" t="s">
        <v>19</v>
      </c>
      <c r="E225" t="s">
        <v>210</v>
      </c>
      <c r="F225" t="s">
        <v>211</v>
      </c>
      <c r="G225" t="s">
        <v>5</v>
      </c>
      <c r="H225" t="s">
        <v>6</v>
      </c>
      <c r="I225" t="b" cm="1">
        <f t="array" ref="I225">SUMPRODUCT(--(D225=Assumptions!$A$4:$A$12))&gt;0</f>
        <v>1</v>
      </c>
    </row>
    <row r="226" spans="1:9" x14ac:dyDescent="0.2">
      <c r="A226" t="s">
        <v>200</v>
      </c>
      <c r="B226" t="s">
        <v>1512</v>
      </c>
      <c r="D226" t="s">
        <v>1202</v>
      </c>
      <c r="E226" t="s">
        <v>212</v>
      </c>
      <c r="F226" t="s">
        <v>213</v>
      </c>
      <c r="G226" t="s">
        <v>5</v>
      </c>
      <c r="H226" t="s">
        <v>6</v>
      </c>
      <c r="I226" t="b" cm="1">
        <f t="array" ref="I226">SUMPRODUCT(--(D226=Assumptions!$A$4:$A$12))&gt;0</f>
        <v>1</v>
      </c>
    </row>
    <row r="227" spans="1:9" x14ac:dyDescent="0.2">
      <c r="A227" t="s">
        <v>200</v>
      </c>
      <c r="B227" t="s">
        <v>1513</v>
      </c>
      <c r="D227" t="s">
        <v>1202</v>
      </c>
      <c r="E227" t="s">
        <v>1514</v>
      </c>
      <c r="F227" t="s">
        <v>42</v>
      </c>
      <c r="G227" t="s">
        <v>15</v>
      </c>
      <c r="H227" t="s">
        <v>6</v>
      </c>
      <c r="I227" t="b" cm="1">
        <f t="array" ref="I227">SUMPRODUCT(--(D227=Assumptions!$A$4:$A$12))&gt;0</f>
        <v>1</v>
      </c>
    </row>
    <row r="228" spans="1:9" x14ac:dyDescent="0.2">
      <c r="A228" t="s">
        <v>200</v>
      </c>
      <c r="B228" t="s">
        <v>1513</v>
      </c>
      <c r="D228" t="s">
        <v>1202</v>
      </c>
      <c r="E228" t="s">
        <v>98</v>
      </c>
      <c r="F228" t="s">
        <v>99</v>
      </c>
      <c r="G228" t="s">
        <v>48</v>
      </c>
      <c r="H228" t="s">
        <v>6</v>
      </c>
      <c r="I228" t="b" cm="1">
        <f t="array" ref="I228">SUMPRODUCT(--(D228=Assumptions!$A$4:$A$12))&gt;0</f>
        <v>1</v>
      </c>
    </row>
    <row r="229" spans="1:9" x14ac:dyDescent="0.2">
      <c r="A229" t="s">
        <v>200</v>
      </c>
      <c r="B229" t="s">
        <v>1515</v>
      </c>
      <c r="D229" t="s">
        <v>1202</v>
      </c>
      <c r="E229" t="s">
        <v>64</v>
      </c>
      <c r="F229" t="s">
        <v>65</v>
      </c>
      <c r="G229" t="s">
        <v>15</v>
      </c>
      <c r="H229" t="s">
        <v>6</v>
      </c>
      <c r="I229" t="b" cm="1">
        <f t="array" ref="I229">SUMPRODUCT(--(D229=Assumptions!$A$4:$A$12))&gt;0</f>
        <v>1</v>
      </c>
    </row>
    <row r="230" spans="1:9" x14ac:dyDescent="0.2">
      <c r="A230" t="s">
        <v>200</v>
      </c>
      <c r="B230" t="s">
        <v>1515</v>
      </c>
      <c r="D230" t="s">
        <v>1202</v>
      </c>
      <c r="E230" t="s">
        <v>1516</v>
      </c>
      <c r="F230" t="s">
        <v>1517</v>
      </c>
      <c r="G230" t="s">
        <v>15</v>
      </c>
      <c r="H230" t="s">
        <v>27</v>
      </c>
      <c r="I230" t="b" cm="1">
        <f t="array" ref="I230">SUMPRODUCT(--(D230=Assumptions!$A$4:$A$12))&gt;0</f>
        <v>1</v>
      </c>
    </row>
    <row r="231" spans="1:9" x14ac:dyDescent="0.2">
      <c r="A231" t="s">
        <v>200</v>
      </c>
      <c r="B231" t="s">
        <v>1518</v>
      </c>
      <c r="D231" t="s">
        <v>1202</v>
      </c>
      <c r="E231" t="s">
        <v>54</v>
      </c>
      <c r="F231" t="s">
        <v>55</v>
      </c>
      <c r="G231" t="s">
        <v>15</v>
      </c>
      <c r="H231" t="s">
        <v>6</v>
      </c>
      <c r="I231" t="b" cm="1">
        <f t="array" ref="I231">SUMPRODUCT(--(D231=Assumptions!$A$4:$A$12))&gt;0</f>
        <v>1</v>
      </c>
    </row>
    <row r="232" spans="1:9" x14ac:dyDescent="0.2">
      <c r="A232" t="s">
        <v>200</v>
      </c>
      <c r="B232" t="s">
        <v>1519</v>
      </c>
      <c r="D232" t="s">
        <v>1321</v>
      </c>
      <c r="E232" t="s">
        <v>1207</v>
      </c>
      <c r="F232" t="s">
        <v>1208</v>
      </c>
      <c r="G232" t="s">
        <v>1520</v>
      </c>
      <c r="H232" t="s">
        <v>6</v>
      </c>
      <c r="I232" t="b" cm="1">
        <f t="array" ref="I232">SUMPRODUCT(--(D232=Assumptions!$A$4:$A$12))&gt;0</f>
        <v>0</v>
      </c>
    </row>
    <row r="233" spans="1:9" x14ac:dyDescent="0.2">
      <c r="A233" t="s">
        <v>200</v>
      </c>
      <c r="B233" t="s">
        <v>1521</v>
      </c>
      <c r="D233" t="s">
        <v>1202</v>
      </c>
      <c r="E233" t="s">
        <v>214</v>
      </c>
      <c r="F233" t="s">
        <v>215</v>
      </c>
      <c r="G233" t="s">
        <v>15</v>
      </c>
      <c r="H233" t="s">
        <v>6</v>
      </c>
      <c r="I233" t="b" cm="1">
        <f t="array" ref="I233">SUMPRODUCT(--(D233=Assumptions!$A$4:$A$12))&gt;0</f>
        <v>1</v>
      </c>
    </row>
    <row r="234" spans="1:9" x14ac:dyDescent="0.2">
      <c r="A234" t="s">
        <v>200</v>
      </c>
      <c r="B234" t="s">
        <v>1522</v>
      </c>
      <c r="D234" t="s">
        <v>1202</v>
      </c>
      <c r="E234" t="s">
        <v>1523</v>
      </c>
      <c r="F234" t="s">
        <v>1524</v>
      </c>
      <c r="G234" t="s">
        <v>5</v>
      </c>
      <c r="H234" t="s">
        <v>6</v>
      </c>
      <c r="I234" t="b" cm="1">
        <f t="array" ref="I234">SUMPRODUCT(--(D234=Assumptions!$A$4:$A$12))&gt;0</f>
        <v>1</v>
      </c>
    </row>
    <row r="235" spans="1:9" x14ac:dyDescent="0.2">
      <c r="A235" t="s">
        <v>200</v>
      </c>
      <c r="B235" t="s">
        <v>1525</v>
      </c>
      <c r="D235" t="s">
        <v>1204</v>
      </c>
      <c r="E235" t="s">
        <v>91</v>
      </c>
      <c r="F235" t="s">
        <v>92</v>
      </c>
      <c r="G235" t="s">
        <v>5</v>
      </c>
      <c r="H235" t="s">
        <v>6</v>
      </c>
      <c r="I235" t="b" cm="1">
        <f t="array" ref="I235">SUMPRODUCT(--(D235=Assumptions!$A$4:$A$12))&gt;0</f>
        <v>0</v>
      </c>
    </row>
    <row r="236" spans="1:9" x14ac:dyDescent="0.2">
      <c r="A236" t="s">
        <v>200</v>
      </c>
      <c r="B236" t="s">
        <v>1526</v>
      </c>
      <c r="D236" t="s">
        <v>1202</v>
      </c>
      <c r="E236" t="s">
        <v>216</v>
      </c>
      <c r="F236" t="s">
        <v>217</v>
      </c>
      <c r="G236" t="s">
        <v>5</v>
      </c>
      <c r="H236" t="s">
        <v>6</v>
      </c>
      <c r="I236" t="b" cm="1">
        <f t="array" ref="I236">SUMPRODUCT(--(D236=Assumptions!$A$4:$A$12))&gt;0</f>
        <v>1</v>
      </c>
    </row>
    <row r="237" spans="1:9" x14ac:dyDescent="0.2">
      <c r="A237" t="s">
        <v>200</v>
      </c>
      <c r="B237" t="s">
        <v>1527</v>
      </c>
      <c r="D237" t="s">
        <v>1202</v>
      </c>
      <c r="E237" t="s">
        <v>1365</v>
      </c>
      <c r="F237" t="s">
        <v>1366</v>
      </c>
      <c r="G237" t="s">
        <v>15</v>
      </c>
      <c r="H237" t="s">
        <v>6</v>
      </c>
      <c r="I237" t="b" cm="1">
        <f t="array" ref="I237">SUMPRODUCT(--(D237=Assumptions!$A$4:$A$12))&gt;0</f>
        <v>1</v>
      </c>
    </row>
    <row r="238" spans="1:9" x14ac:dyDescent="0.2">
      <c r="A238" t="s">
        <v>200</v>
      </c>
      <c r="B238" t="s">
        <v>218</v>
      </c>
      <c r="D238" t="s">
        <v>97</v>
      </c>
      <c r="E238" t="s">
        <v>10</v>
      </c>
      <c r="F238" t="s">
        <v>11</v>
      </c>
      <c r="G238" t="s">
        <v>5</v>
      </c>
      <c r="H238" t="s">
        <v>6</v>
      </c>
      <c r="I238" t="b" cm="1">
        <f t="array" ref="I238">SUMPRODUCT(--(D238=Assumptions!$A$4:$A$12))&gt;0</f>
        <v>1</v>
      </c>
    </row>
    <row r="239" spans="1:9" x14ac:dyDescent="0.2">
      <c r="A239" t="s">
        <v>200</v>
      </c>
      <c r="B239" t="s">
        <v>1492</v>
      </c>
      <c r="D239" t="s">
        <v>1204</v>
      </c>
      <c r="E239" t="s">
        <v>1493</v>
      </c>
      <c r="F239" t="s">
        <v>1494</v>
      </c>
      <c r="G239" t="s">
        <v>5</v>
      </c>
      <c r="H239" t="s">
        <v>6</v>
      </c>
      <c r="I239" t="b" cm="1">
        <f t="array" ref="I239">SUMPRODUCT(--(D239=Assumptions!$A$4:$A$12))&gt;0</f>
        <v>0</v>
      </c>
    </row>
    <row r="240" spans="1:9" x14ac:dyDescent="0.2">
      <c r="A240" t="s">
        <v>200</v>
      </c>
      <c r="B240" t="s">
        <v>1503</v>
      </c>
      <c r="D240" t="s">
        <v>1204</v>
      </c>
      <c r="E240" t="s">
        <v>206</v>
      </c>
      <c r="F240" t="s">
        <v>207</v>
      </c>
      <c r="G240" t="s">
        <v>5</v>
      </c>
      <c r="H240" t="s">
        <v>6</v>
      </c>
      <c r="I240" t="b" cm="1">
        <f t="array" ref="I240">SUMPRODUCT(--(D240=Assumptions!$A$4:$A$12))&gt;0</f>
        <v>0</v>
      </c>
    </row>
    <row r="241" spans="1:9" x14ac:dyDescent="0.2">
      <c r="A241" t="s">
        <v>200</v>
      </c>
      <c r="B241" t="s">
        <v>1528</v>
      </c>
      <c r="D241" t="s">
        <v>1204</v>
      </c>
      <c r="E241" t="s">
        <v>1529</v>
      </c>
      <c r="F241" t="s">
        <v>1530</v>
      </c>
      <c r="G241" t="s">
        <v>15</v>
      </c>
      <c r="H241" t="s">
        <v>6</v>
      </c>
      <c r="I241" t="b" cm="1">
        <f t="array" ref="I241">SUMPRODUCT(--(D241=Assumptions!$A$4:$A$12))&gt;0</f>
        <v>0</v>
      </c>
    </row>
    <row r="242" spans="1:9" x14ac:dyDescent="0.2">
      <c r="A242" t="s">
        <v>200</v>
      </c>
      <c r="B242" t="s">
        <v>1531</v>
      </c>
      <c r="D242" t="s">
        <v>1202</v>
      </c>
      <c r="E242" t="s">
        <v>1454</v>
      </c>
      <c r="F242" t="s">
        <v>1455</v>
      </c>
      <c r="G242" t="s">
        <v>5</v>
      </c>
      <c r="H242" t="s">
        <v>6</v>
      </c>
      <c r="I242" t="b" cm="1">
        <f t="array" ref="I242">SUMPRODUCT(--(D242=Assumptions!$A$4:$A$12))&gt;0</f>
        <v>1</v>
      </c>
    </row>
    <row r="243" spans="1:9" x14ac:dyDescent="0.2">
      <c r="A243" t="s">
        <v>200</v>
      </c>
      <c r="B243" t="s">
        <v>1491</v>
      </c>
      <c r="D243" t="s">
        <v>1204</v>
      </c>
      <c r="E243" t="s">
        <v>1406</v>
      </c>
      <c r="F243" t="s">
        <v>1407</v>
      </c>
      <c r="G243" t="s">
        <v>5</v>
      </c>
      <c r="H243" t="s">
        <v>6</v>
      </c>
      <c r="I243" t="b" cm="1">
        <f t="array" ref="I243">SUMPRODUCT(--(D243=Assumptions!$A$4:$A$12))&gt;0</f>
        <v>0</v>
      </c>
    </row>
    <row r="244" spans="1:9" x14ac:dyDescent="0.2">
      <c r="A244" t="s">
        <v>200</v>
      </c>
      <c r="B244" t="s">
        <v>1501</v>
      </c>
      <c r="D244" t="s">
        <v>1204</v>
      </c>
      <c r="E244" t="s">
        <v>28</v>
      </c>
      <c r="F244" t="s">
        <v>29</v>
      </c>
      <c r="G244" t="s">
        <v>5</v>
      </c>
      <c r="H244" t="s">
        <v>6</v>
      </c>
      <c r="I244" t="b" cm="1">
        <f t="array" ref="I244">SUMPRODUCT(--(D244=Assumptions!$A$4:$A$12))&gt;0</f>
        <v>0</v>
      </c>
    </row>
    <row r="245" spans="1:9" x14ac:dyDescent="0.2">
      <c r="A245" t="s">
        <v>200</v>
      </c>
      <c r="B245" t="s">
        <v>1532</v>
      </c>
      <c r="D245" t="s">
        <v>1202</v>
      </c>
      <c r="E245" t="s">
        <v>1533</v>
      </c>
      <c r="F245" t="s">
        <v>1534</v>
      </c>
      <c r="G245" t="s">
        <v>15</v>
      </c>
      <c r="H245" t="s">
        <v>6</v>
      </c>
      <c r="I245" t="b" cm="1">
        <f t="array" ref="I245">SUMPRODUCT(--(D245=Assumptions!$A$4:$A$12))&gt;0</f>
        <v>1</v>
      </c>
    </row>
    <row r="246" spans="1:9" x14ac:dyDescent="0.2">
      <c r="A246" t="s">
        <v>200</v>
      </c>
      <c r="B246" t="s">
        <v>1535</v>
      </c>
      <c r="D246" t="s">
        <v>1202</v>
      </c>
      <c r="E246" t="s">
        <v>147</v>
      </c>
      <c r="F246" t="s">
        <v>148</v>
      </c>
      <c r="G246" t="s">
        <v>5</v>
      </c>
      <c r="H246" t="s">
        <v>6</v>
      </c>
      <c r="I246" t="b" cm="1">
        <f t="array" ref="I246">SUMPRODUCT(--(D246=Assumptions!$A$4:$A$12))&gt;0</f>
        <v>1</v>
      </c>
    </row>
    <row r="247" spans="1:9" x14ac:dyDescent="0.2">
      <c r="A247" t="s">
        <v>200</v>
      </c>
      <c r="B247" t="s">
        <v>1535</v>
      </c>
      <c r="D247" t="s">
        <v>1202</v>
      </c>
      <c r="E247" t="s">
        <v>1536</v>
      </c>
      <c r="F247" t="s">
        <v>1537</v>
      </c>
      <c r="G247" t="s">
        <v>15</v>
      </c>
      <c r="H247" t="s">
        <v>27</v>
      </c>
      <c r="I247" t="b" cm="1">
        <f t="array" ref="I247">SUMPRODUCT(--(D247=Assumptions!$A$4:$A$12))&gt;0</f>
        <v>1</v>
      </c>
    </row>
    <row r="248" spans="1:9" x14ac:dyDescent="0.2">
      <c r="A248" t="s">
        <v>200</v>
      </c>
      <c r="B248" t="s">
        <v>1538</v>
      </c>
      <c r="D248" t="s">
        <v>1202</v>
      </c>
      <c r="E248" t="s">
        <v>1252</v>
      </c>
      <c r="F248" t="s">
        <v>1253</v>
      </c>
      <c r="G248" t="s">
        <v>5</v>
      </c>
      <c r="H248" t="s">
        <v>6</v>
      </c>
      <c r="I248" t="b" cm="1">
        <f t="array" ref="I248">SUMPRODUCT(--(D248=Assumptions!$A$4:$A$12))&gt;0</f>
        <v>1</v>
      </c>
    </row>
    <row r="249" spans="1:9" x14ac:dyDescent="0.2">
      <c r="A249" t="s">
        <v>200</v>
      </c>
      <c r="B249" t="s">
        <v>1539</v>
      </c>
      <c r="D249" t="s">
        <v>1202</v>
      </c>
      <c r="E249" t="s">
        <v>1540</v>
      </c>
      <c r="F249" t="s">
        <v>219</v>
      </c>
      <c r="G249" t="s">
        <v>5</v>
      </c>
      <c r="H249" t="s">
        <v>6</v>
      </c>
      <c r="I249" t="b" cm="1">
        <f t="array" ref="I249">SUMPRODUCT(--(D249=Assumptions!$A$4:$A$12))&gt;0</f>
        <v>1</v>
      </c>
    </row>
    <row r="250" spans="1:9" x14ac:dyDescent="0.2">
      <c r="A250" t="s">
        <v>200</v>
      </c>
      <c r="B250" t="s">
        <v>1539</v>
      </c>
      <c r="D250" t="s">
        <v>1202</v>
      </c>
      <c r="E250" t="s">
        <v>1541</v>
      </c>
      <c r="F250" t="s">
        <v>1542</v>
      </c>
      <c r="G250" t="s">
        <v>15</v>
      </c>
      <c r="H250" t="s">
        <v>27</v>
      </c>
      <c r="I250" t="b" cm="1">
        <f t="array" ref="I250">SUMPRODUCT(--(D250=Assumptions!$A$4:$A$12))&gt;0</f>
        <v>1</v>
      </c>
    </row>
    <row r="251" spans="1:9" x14ac:dyDescent="0.2">
      <c r="A251" t="s">
        <v>200</v>
      </c>
      <c r="B251" t="s">
        <v>1543</v>
      </c>
      <c r="D251" t="s">
        <v>1202</v>
      </c>
      <c r="E251" t="s">
        <v>1544</v>
      </c>
      <c r="F251" t="s">
        <v>1545</v>
      </c>
      <c r="G251" t="s">
        <v>15</v>
      </c>
      <c r="H251" t="s">
        <v>6</v>
      </c>
      <c r="I251" t="b" cm="1">
        <f t="array" ref="I251">SUMPRODUCT(--(D251=Assumptions!$A$4:$A$12))&gt;0</f>
        <v>1</v>
      </c>
    </row>
    <row r="252" spans="1:9" x14ac:dyDescent="0.2">
      <c r="A252" t="s">
        <v>200</v>
      </c>
      <c r="B252" t="s">
        <v>1495</v>
      </c>
      <c r="D252" t="s">
        <v>1204</v>
      </c>
      <c r="E252" t="s">
        <v>1496</v>
      </c>
      <c r="F252" t="s">
        <v>1497</v>
      </c>
      <c r="G252" t="s">
        <v>5</v>
      </c>
      <c r="H252" t="s">
        <v>6</v>
      </c>
      <c r="I252" t="b" cm="1">
        <f t="array" ref="I252">SUMPRODUCT(--(D252=Assumptions!$A$4:$A$12))&gt;0</f>
        <v>0</v>
      </c>
    </row>
    <row r="253" spans="1:9" x14ac:dyDescent="0.2">
      <c r="A253" t="s">
        <v>200</v>
      </c>
      <c r="B253" t="s">
        <v>220</v>
      </c>
      <c r="D253" t="s">
        <v>19</v>
      </c>
      <c r="E253" t="s">
        <v>91</v>
      </c>
      <c r="F253" t="s">
        <v>92</v>
      </c>
      <c r="G253" t="s">
        <v>5</v>
      </c>
      <c r="H253" t="s">
        <v>6</v>
      </c>
      <c r="I253" t="b" cm="1">
        <f t="array" ref="I253">SUMPRODUCT(--(D253=Assumptions!$A$4:$A$12))&gt;0</f>
        <v>1</v>
      </c>
    </row>
    <row r="254" spans="1:9" x14ac:dyDescent="0.2">
      <c r="A254" t="s">
        <v>200</v>
      </c>
      <c r="B254" t="s">
        <v>1546</v>
      </c>
      <c r="D254" t="s">
        <v>1204</v>
      </c>
      <c r="E254" t="s">
        <v>1547</v>
      </c>
      <c r="F254" t="s">
        <v>1548</v>
      </c>
      <c r="G254" t="s">
        <v>5</v>
      </c>
      <c r="H254" t="s">
        <v>6</v>
      </c>
      <c r="I254" t="b" cm="1">
        <f t="array" ref="I254">SUMPRODUCT(--(D254=Assumptions!$A$4:$A$12))&gt;0</f>
        <v>0</v>
      </c>
    </row>
    <row r="255" spans="1:9" x14ac:dyDescent="0.2">
      <c r="A255" t="s">
        <v>200</v>
      </c>
      <c r="B255" t="s">
        <v>1546</v>
      </c>
      <c r="D255" t="s">
        <v>1204</v>
      </c>
      <c r="E255" t="s">
        <v>1549</v>
      </c>
      <c r="F255" t="s">
        <v>1550</v>
      </c>
      <c r="G255" t="s">
        <v>15</v>
      </c>
      <c r="H255" t="s">
        <v>27</v>
      </c>
      <c r="I255" t="b" cm="1">
        <f t="array" ref="I255">SUMPRODUCT(--(D255=Assumptions!$A$4:$A$12))&gt;0</f>
        <v>0</v>
      </c>
    </row>
    <row r="256" spans="1:9" x14ac:dyDescent="0.2">
      <c r="A256" t="s">
        <v>200</v>
      </c>
      <c r="B256" t="s">
        <v>1504</v>
      </c>
      <c r="D256" t="s">
        <v>1551</v>
      </c>
      <c r="E256" t="s">
        <v>1552</v>
      </c>
      <c r="F256" t="s">
        <v>1553</v>
      </c>
      <c r="G256" t="s">
        <v>1520</v>
      </c>
      <c r="H256" t="s">
        <v>6</v>
      </c>
      <c r="I256" t="b" cm="1">
        <f t="array" ref="I256">SUMPRODUCT(--(D256=Assumptions!$A$4:$A$12))&gt;0</f>
        <v>0</v>
      </c>
    </row>
    <row r="257" spans="1:9" x14ac:dyDescent="0.2">
      <c r="A257" t="s">
        <v>200</v>
      </c>
      <c r="B257" t="s">
        <v>1554</v>
      </c>
      <c r="D257" t="s">
        <v>1555</v>
      </c>
      <c r="E257" t="s">
        <v>36</v>
      </c>
      <c r="F257" t="s">
        <v>37</v>
      </c>
      <c r="G257" t="s">
        <v>15</v>
      </c>
      <c r="H257" t="s">
        <v>6</v>
      </c>
      <c r="I257" t="b" cm="1">
        <f t="array" ref="I257">SUMPRODUCT(--(D257=Assumptions!$A$4:$A$12))&gt;0</f>
        <v>0</v>
      </c>
    </row>
    <row r="258" spans="1:9" x14ac:dyDescent="0.2">
      <c r="A258" t="s">
        <v>200</v>
      </c>
      <c r="B258" t="s">
        <v>1556</v>
      </c>
      <c r="D258" t="s">
        <v>1555</v>
      </c>
      <c r="E258" t="s">
        <v>221</v>
      </c>
      <c r="F258" t="s">
        <v>222</v>
      </c>
      <c r="G258" t="s">
        <v>5</v>
      </c>
      <c r="H258" t="s">
        <v>6</v>
      </c>
      <c r="I258" t="b" cm="1">
        <f t="array" ref="I258">SUMPRODUCT(--(D258=Assumptions!$A$4:$A$12))&gt;0</f>
        <v>0</v>
      </c>
    </row>
    <row r="259" spans="1:9" x14ac:dyDescent="0.2">
      <c r="A259" t="s">
        <v>200</v>
      </c>
      <c r="B259" t="s">
        <v>1557</v>
      </c>
      <c r="D259" t="s">
        <v>1555</v>
      </c>
      <c r="E259" t="s">
        <v>36</v>
      </c>
      <c r="F259" t="s">
        <v>37</v>
      </c>
      <c r="G259" t="s">
        <v>15</v>
      </c>
      <c r="H259" t="s">
        <v>6</v>
      </c>
      <c r="I259" t="b" cm="1">
        <f t="array" ref="I259">SUMPRODUCT(--(D259=Assumptions!$A$4:$A$12))&gt;0</f>
        <v>0</v>
      </c>
    </row>
    <row r="260" spans="1:9" x14ac:dyDescent="0.2">
      <c r="A260" t="s">
        <v>223</v>
      </c>
      <c r="B260" t="s">
        <v>1558</v>
      </c>
      <c r="D260" t="s">
        <v>1193</v>
      </c>
      <c r="E260" t="s">
        <v>147</v>
      </c>
      <c r="F260" t="s">
        <v>148</v>
      </c>
      <c r="G260" t="s">
        <v>5</v>
      </c>
      <c r="H260" t="s">
        <v>6</v>
      </c>
      <c r="I260" t="b" cm="1">
        <f t="array" ref="I260">SUMPRODUCT(--(D260=Assumptions!$A$4:$A$12))&gt;0</f>
        <v>1</v>
      </c>
    </row>
    <row r="261" spans="1:9" x14ac:dyDescent="0.2">
      <c r="A261" t="s">
        <v>223</v>
      </c>
      <c r="B261" t="s">
        <v>1559</v>
      </c>
      <c r="D261" t="s">
        <v>1204</v>
      </c>
      <c r="E261" t="s">
        <v>1560</v>
      </c>
      <c r="F261" t="s">
        <v>1561</v>
      </c>
      <c r="G261" t="s">
        <v>5</v>
      </c>
      <c r="H261" t="s">
        <v>6</v>
      </c>
      <c r="I261" t="b" cm="1">
        <f t="array" ref="I261">SUMPRODUCT(--(D261=Assumptions!$A$4:$A$12))&gt;0</f>
        <v>0</v>
      </c>
    </row>
    <row r="262" spans="1:9" x14ac:dyDescent="0.2">
      <c r="A262" t="s">
        <v>223</v>
      </c>
      <c r="B262" t="s">
        <v>1562</v>
      </c>
      <c r="D262" t="s">
        <v>1204</v>
      </c>
      <c r="E262" t="s">
        <v>1563</v>
      </c>
      <c r="F262" t="s">
        <v>1564</v>
      </c>
      <c r="G262" t="s">
        <v>5</v>
      </c>
      <c r="H262" t="s">
        <v>6</v>
      </c>
      <c r="I262" t="b" cm="1">
        <f t="array" ref="I262">SUMPRODUCT(--(D262=Assumptions!$A$4:$A$12))&gt;0</f>
        <v>0</v>
      </c>
    </row>
    <row r="263" spans="1:9" x14ac:dyDescent="0.2">
      <c r="A263" t="s">
        <v>223</v>
      </c>
      <c r="B263" t="s">
        <v>1565</v>
      </c>
      <c r="D263" t="s">
        <v>1193</v>
      </c>
      <c r="E263" t="s">
        <v>224</v>
      </c>
      <c r="F263" t="s">
        <v>225</v>
      </c>
      <c r="G263" t="s">
        <v>15</v>
      </c>
      <c r="H263" t="s">
        <v>6</v>
      </c>
      <c r="I263" t="b" cm="1">
        <f t="array" ref="I263">SUMPRODUCT(--(D263=Assumptions!$A$4:$A$12))&gt;0</f>
        <v>1</v>
      </c>
    </row>
    <row r="264" spans="1:9" x14ac:dyDescent="0.2">
      <c r="A264" t="s">
        <v>223</v>
      </c>
      <c r="B264" t="s">
        <v>1565</v>
      </c>
      <c r="D264" t="s">
        <v>1193</v>
      </c>
      <c r="E264" t="s">
        <v>1566</v>
      </c>
      <c r="F264" t="s">
        <v>1567</v>
      </c>
      <c r="G264" t="s">
        <v>5</v>
      </c>
      <c r="H264" t="s">
        <v>6</v>
      </c>
      <c r="I264" t="b" cm="1">
        <f t="array" ref="I264">SUMPRODUCT(--(D264=Assumptions!$A$4:$A$12))&gt;0</f>
        <v>1</v>
      </c>
    </row>
    <row r="265" spans="1:9" x14ac:dyDescent="0.2">
      <c r="A265" t="s">
        <v>223</v>
      </c>
      <c r="B265" t="s">
        <v>1568</v>
      </c>
      <c r="D265" t="s">
        <v>1193</v>
      </c>
      <c r="E265" t="s">
        <v>1569</v>
      </c>
      <c r="F265" t="s">
        <v>1570</v>
      </c>
      <c r="G265" t="s">
        <v>5</v>
      </c>
      <c r="H265" t="s">
        <v>6</v>
      </c>
      <c r="I265" t="b" cm="1">
        <f t="array" ref="I265">SUMPRODUCT(--(D265=Assumptions!$A$4:$A$12))&gt;0</f>
        <v>1</v>
      </c>
    </row>
    <row r="266" spans="1:9" x14ac:dyDescent="0.2">
      <c r="A266" t="s">
        <v>223</v>
      </c>
      <c r="B266" t="s">
        <v>1571</v>
      </c>
      <c r="D266" t="s">
        <v>1202</v>
      </c>
      <c r="E266" t="s">
        <v>139</v>
      </c>
      <c r="F266" t="s">
        <v>140</v>
      </c>
      <c r="G266" t="s">
        <v>15</v>
      </c>
      <c r="H266" t="s">
        <v>6</v>
      </c>
      <c r="I266" t="b" cm="1">
        <f t="array" ref="I266">SUMPRODUCT(--(D266=Assumptions!$A$4:$A$12))&gt;0</f>
        <v>1</v>
      </c>
    </row>
    <row r="267" spans="1:9" x14ac:dyDescent="0.2">
      <c r="A267" t="s">
        <v>223</v>
      </c>
      <c r="B267" t="s">
        <v>1572</v>
      </c>
      <c r="D267" t="s">
        <v>1202</v>
      </c>
      <c r="E267" t="s">
        <v>1573</v>
      </c>
      <c r="F267" t="s">
        <v>1574</v>
      </c>
      <c r="G267" t="s">
        <v>15</v>
      </c>
      <c r="H267" t="s">
        <v>6</v>
      </c>
      <c r="I267" t="b" cm="1">
        <f t="array" ref="I267">SUMPRODUCT(--(D267=Assumptions!$A$4:$A$12))&gt;0</f>
        <v>1</v>
      </c>
    </row>
    <row r="268" spans="1:9" x14ac:dyDescent="0.2">
      <c r="A268" t="s">
        <v>223</v>
      </c>
      <c r="B268" t="s">
        <v>1575</v>
      </c>
      <c r="D268" t="s">
        <v>1202</v>
      </c>
      <c r="E268" t="s">
        <v>1576</v>
      </c>
      <c r="F268" t="s">
        <v>1577</v>
      </c>
      <c r="G268" t="s">
        <v>15</v>
      </c>
      <c r="H268" t="s">
        <v>6</v>
      </c>
      <c r="I268" t="b" cm="1">
        <f t="array" ref="I268">SUMPRODUCT(--(D268=Assumptions!$A$4:$A$12))&gt;0</f>
        <v>1</v>
      </c>
    </row>
    <row r="269" spans="1:9" x14ac:dyDescent="0.2">
      <c r="A269" t="s">
        <v>223</v>
      </c>
      <c r="B269" t="s">
        <v>1578</v>
      </c>
      <c r="D269" t="s">
        <v>1204</v>
      </c>
      <c r="E269" t="s">
        <v>226</v>
      </c>
      <c r="F269" t="s">
        <v>227</v>
      </c>
      <c r="G269" t="s">
        <v>15</v>
      </c>
      <c r="H269" t="s">
        <v>6</v>
      </c>
      <c r="I269" t="b" cm="1">
        <f t="array" ref="I269">SUMPRODUCT(--(D269=Assumptions!$A$4:$A$12))&gt;0</f>
        <v>0</v>
      </c>
    </row>
    <row r="270" spans="1:9" x14ac:dyDescent="0.2">
      <c r="A270" t="s">
        <v>223</v>
      </c>
      <c r="B270" t="s">
        <v>1579</v>
      </c>
      <c r="D270" t="s">
        <v>1204</v>
      </c>
      <c r="E270" t="s">
        <v>1580</v>
      </c>
      <c r="F270" t="s">
        <v>1581</v>
      </c>
      <c r="G270" t="s">
        <v>15</v>
      </c>
      <c r="H270" t="s">
        <v>6</v>
      </c>
      <c r="I270" t="b" cm="1">
        <f t="array" ref="I270">SUMPRODUCT(--(D270=Assumptions!$A$4:$A$12))&gt;0</f>
        <v>0</v>
      </c>
    </row>
    <row r="271" spans="1:9" x14ac:dyDescent="0.2">
      <c r="A271" t="s">
        <v>223</v>
      </c>
      <c r="B271" t="s">
        <v>1582</v>
      </c>
      <c r="D271" t="s">
        <v>1202</v>
      </c>
      <c r="E271" t="s">
        <v>1583</v>
      </c>
      <c r="F271" t="s">
        <v>1584</v>
      </c>
      <c r="G271" t="s">
        <v>5</v>
      </c>
      <c r="H271" t="s">
        <v>6</v>
      </c>
      <c r="I271" t="b" cm="1">
        <f t="array" ref="I271">SUMPRODUCT(--(D271=Assumptions!$A$4:$A$12))&gt;0</f>
        <v>1</v>
      </c>
    </row>
    <row r="272" spans="1:9" x14ac:dyDescent="0.2">
      <c r="A272" t="s">
        <v>223</v>
      </c>
      <c r="B272" t="s">
        <v>1585</v>
      </c>
      <c r="D272" t="s">
        <v>1204</v>
      </c>
      <c r="E272" t="s">
        <v>1403</v>
      </c>
      <c r="F272" t="s">
        <v>1404</v>
      </c>
      <c r="G272" t="s">
        <v>5</v>
      </c>
      <c r="H272" t="s">
        <v>6</v>
      </c>
      <c r="I272" t="b" cm="1">
        <f t="array" ref="I272">SUMPRODUCT(--(D272=Assumptions!$A$4:$A$12))&gt;0</f>
        <v>0</v>
      </c>
    </row>
    <row r="273" spans="1:9" x14ac:dyDescent="0.2">
      <c r="A273" t="s">
        <v>223</v>
      </c>
      <c r="B273" t="s">
        <v>1586</v>
      </c>
      <c r="D273" t="s">
        <v>1204</v>
      </c>
      <c r="E273" t="s">
        <v>1544</v>
      </c>
      <c r="F273" t="s">
        <v>1545</v>
      </c>
      <c r="G273" t="s">
        <v>15</v>
      </c>
      <c r="H273" t="s">
        <v>6</v>
      </c>
      <c r="I273" t="b" cm="1">
        <f t="array" ref="I273">SUMPRODUCT(--(D273=Assumptions!$A$4:$A$12))&gt;0</f>
        <v>0</v>
      </c>
    </row>
    <row r="274" spans="1:9" x14ac:dyDescent="0.2">
      <c r="A274" t="s">
        <v>223</v>
      </c>
      <c r="B274" t="s">
        <v>1587</v>
      </c>
      <c r="D274" t="s">
        <v>1204</v>
      </c>
      <c r="E274" t="s">
        <v>139</v>
      </c>
      <c r="F274" t="s">
        <v>140</v>
      </c>
      <c r="G274" t="s">
        <v>15</v>
      </c>
      <c r="H274" t="s">
        <v>6</v>
      </c>
      <c r="I274" t="b" cm="1">
        <f t="array" ref="I274">SUMPRODUCT(--(D274=Assumptions!$A$4:$A$12))&gt;0</f>
        <v>0</v>
      </c>
    </row>
    <row r="275" spans="1:9" x14ac:dyDescent="0.2">
      <c r="A275" t="s">
        <v>223</v>
      </c>
      <c r="B275" t="s">
        <v>1588</v>
      </c>
      <c r="D275" t="s">
        <v>1202</v>
      </c>
      <c r="E275" t="s">
        <v>1589</v>
      </c>
      <c r="F275" t="s">
        <v>1590</v>
      </c>
      <c r="G275" t="s">
        <v>5</v>
      </c>
      <c r="H275" t="s">
        <v>6</v>
      </c>
      <c r="I275" t="b" cm="1">
        <f t="array" ref="I275">SUMPRODUCT(--(D275=Assumptions!$A$4:$A$12))&gt;0</f>
        <v>1</v>
      </c>
    </row>
    <row r="276" spans="1:9" x14ac:dyDescent="0.2">
      <c r="A276" t="s">
        <v>223</v>
      </c>
      <c r="B276" t="s">
        <v>228</v>
      </c>
      <c r="D276" t="s">
        <v>19</v>
      </c>
      <c r="E276" t="s">
        <v>206</v>
      </c>
      <c r="F276" t="s">
        <v>207</v>
      </c>
      <c r="G276" t="s">
        <v>5</v>
      </c>
      <c r="H276" t="s">
        <v>6</v>
      </c>
      <c r="I276" t="b" cm="1">
        <f t="array" ref="I276">SUMPRODUCT(--(D276=Assumptions!$A$4:$A$12))&gt;0</f>
        <v>1</v>
      </c>
    </row>
    <row r="277" spans="1:9" x14ac:dyDescent="0.2">
      <c r="A277" t="s">
        <v>223</v>
      </c>
      <c r="B277" t="s">
        <v>228</v>
      </c>
      <c r="D277" t="s">
        <v>19</v>
      </c>
      <c r="E277" t="s">
        <v>229</v>
      </c>
      <c r="F277" t="s">
        <v>230</v>
      </c>
      <c r="G277" t="s">
        <v>48</v>
      </c>
      <c r="H277" t="s">
        <v>6</v>
      </c>
      <c r="I277" t="b" cm="1">
        <f t="array" ref="I277">SUMPRODUCT(--(D277=Assumptions!$A$4:$A$12))&gt;0</f>
        <v>1</v>
      </c>
    </row>
    <row r="278" spans="1:9" x14ac:dyDescent="0.2">
      <c r="A278" t="s">
        <v>223</v>
      </c>
      <c r="B278" t="s">
        <v>231</v>
      </c>
      <c r="D278" t="s">
        <v>19</v>
      </c>
      <c r="E278" t="s">
        <v>232</v>
      </c>
      <c r="F278" t="s">
        <v>233</v>
      </c>
      <c r="G278" t="s">
        <v>15</v>
      </c>
      <c r="H278" t="s">
        <v>6</v>
      </c>
      <c r="I278" t="b" cm="1">
        <f t="array" ref="I278">SUMPRODUCT(--(D278=Assumptions!$A$4:$A$12))&gt;0</f>
        <v>1</v>
      </c>
    </row>
    <row r="279" spans="1:9" x14ac:dyDescent="0.2">
      <c r="A279" t="s">
        <v>223</v>
      </c>
      <c r="B279" t="s">
        <v>234</v>
      </c>
      <c r="D279" t="s">
        <v>19</v>
      </c>
      <c r="E279" t="s">
        <v>46</v>
      </c>
      <c r="F279" t="s">
        <v>47</v>
      </c>
      <c r="G279" t="s">
        <v>5</v>
      </c>
      <c r="H279" t="s">
        <v>6</v>
      </c>
      <c r="I279" t="b" cm="1">
        <f t="array" ref="I279">SUMPRODUCT(--(D279=Assumptions!$A$4:$A$12))&gt;0</f>
        <v>1</v>
      </c>
    </row>
    <row r="280" spans="1:9" x14ac:dyDescent="0.2">
      <c r="A280" t="s">
        <v>223</v>
      </c>
      <c r="B280" t="s">
        <v>1591</v>
      </c>
      <c r="D280" t="s">
        <v>1204</v>
      </c>
      <c r="E280" t="s">
        <v>1592</v>
      </c>
      <c r="F280" t="s">
        <v>1593</v>
      </c>
      <c r="G280" t="s">
        <v>5</v>
      </c>
      <c r="H280" t="s">
        <v>6</v>
      </c>
      <c r="I280" t="b" cm="1">
        <f t="array" ref="I280">SUMPRODUCT(--(D280=Assumptions!$A$4:$A$12))&gt;0</f>
        <v>0</v>
      </c>
    </row>
    <row r="281" spans="1:9" x14ac:dyDescent="0.2">
      <c r="A281" t="s">
        <v>223</v>
      </c>
      <c r="B281" t="s">
        <v>235</v>
      </c>
      <c r="D281" t="s">
        <v>88</v>
      </c>
      <c r="E281" t="s">
        <v>236</v>
      </c>
      <c r="F281" t="s">
        <v>237</v>
      </c>
      <c r="G281" t="s">
        <v>5</v>
      </c>
      <c r="H281" t="s">
        <v>6</v>
      </c>
      <c r="I281" t="b" cm="1">
        <f t="array" ref="I281">SUMPRODUCT(--(D281=Assumptions!$A$4:$A$12))&gt;0</f>
        <v>1</v>
      </c>
    </row>
    <row r="282" spans="1:9" x14ac:dyDescent="0.2">
      <c r="A282" t="s">
        <v>223</v>
      </c>
      <c r="B282" t="s">
        <v>238</v>
      </c>
      <c r="D282" t="s">
        <v>19</v>
      </c>
      <c r="E282" t="s">
        <v>10</v>
      </c>
      <c r="F282" t="s">
        <v>11</v>
      </c>
      <c r="G282" t="s">
        <v>5</v>
      </c>
      <c r="H282" t="s">
        <v>6</v>
      </c>
      <c r="I282" t="b" cm="1">
        <f t="array" ref="I282">SUMPRODUCT(--(D282=Assumptions!$A$4:$A$12))&gt;0</f>
        <v>1</v>
      </c>
    </row>
    <row r="283" spans="1:9" x14ac:dyDescent="0.2">
      <c r="A283" t="s">
        <v>223</v>
      </c>
      <c r="B283" t="s">
        <v>238</v>
      </c>
      <c r="D283" t="s">
        <v>19</v>
      </c>
      <c r="E283" t="s">
        <v>229</v>
      </c>
      <c r="F283" t="s">
        <v>230</v>
      </c>
      <c r="G283" t="s">
        <v>48</v>
      </c>
      <c r="H283" t="s">
        <v>6</v>
      </c>
      <c r="I283" t="b" cm="1">
        <f t="array" ref="I283">SUMPRODUCT(--(D283=Assumptions!$A$4:$A$12))&gt;0</f>
        <v>1</v>
      </c>
    </row>
    <row r="284" spans="1:9" x14ac:dyDescent="0.2">
      <c r="A284" t="s">
        <v>223</v>
      </c>
      <c r="B284" t="s">
        <v>1594</v>
      </c>
      <c r="D284" t="s">
        <v>1204</v>
      </c>
      <c r="E284" t="s">
        <v>28</v>
      </c>
      <c r="F284" t="s">
        <v>29</v>
      </c>
      <c r="G284" t="s">
        <v>5</v>
      </c>
      <c r="H284" t="s">
        <v>6</v>
      </c>
      <c r="I284" t="b" cm="1">
        <f t="array" ref="I284">SUMPRODUCT(--(D284=Assumptions!$A$4:$A$12))&gt;0</f>
        <v>0</v>
      </c>
    </row>
    <row r="285" spans="1:9" x14ac:dyDescent="0.2">
      <c r="A285" t="s">
        <v>223</v>
      </c>
      <c r="B285" t="s">
        <v>239</v>
      </c>
      <c r="D285" t="s">
        <v>1204</v>
      </c>
      <c r="E285" t="s">
        <v>240</v>
      </c>
      <c r="F285" t="s">
        <v>241</v>
      </c>
      <c r="G285" t="s">
        <v>15</v>
      </c>
      <c r="H285" t="s">
        <v>6</v>
      </c>
      <c r="I285" t="b" cm="1">
        <f t="array" ref="I285">SUMPRODUCT(--(D285=Assumptions!$A$4:$A$12))&gt;0</f>
        <v>0</v>
      </c>
    </row>
    <row r="286" spans="1:9" x14ac:dyDescent="0.2">
      <c r="A286" t="s">
        <v>223</v>
      </c>
      <c r="B286" t="s">
        <v>1595</v>
      </c>
      <c r="D286" t="s">
        <v>1204</v>
      </c>
      <c r="E286" t="s">
        <v>46</v>
      </c>
      <c r="F286" t="s">
        <v>47</v>
      </c>
      <c r="G286" t="s">
        <v>15</v>
      </c>
      <c r="H286" t="s">
        <v>6</v>
      </c>
      <c r="I286" t="b" cm="1">
        <f t="array" ref="I286">SUMPRODUCT(--(D286=Assumptions!$A$4:$A$12))&gt;0</f>
        <v>0</v>
      </c>
    </row>
    <row r="287" spans="1:9" x14ac:dyDescent="0.2">
      <c r="A287" t="s">
        <v>223</v>
      </c>
      <c r="B287" t="s">
        <v>1596</v>
      </c>
      <c r="D287" t="s">
        <v>1204</v>
      </c>
      <c r="E287" t="s">
        <v>242</v>
      </c>
      <c r="F287" t="s">
        <v>243</v>
      </c>
      <c r="G287" t="s">
        <v>5</v>
      </c>
      <c r="H287" t="s">
        <v>6</v>
      </c>
      <c r="I287" t="b" cm="1">
        <f t="array" ref="I287">SUMPRODUCT(--(D287=Assumptions!$A$4:$A$12))&gt;0</f>
        <v>0</v>
      </c>
    </row>
    <row r="288" spans="1:9" x14ac:dyDescent="0.2">
      <c r="A288" t="s">
        <v>223</v>
      </c>
      <c r="B288" t="s">
        <v>244</v>
      </c>
      <c r="D288" t="s">
        <v>19</v>
      </c>
      <c r="E288" t="s">
        <v>10</v>
      </c>
      <c r="F288" t="s">
        <v>11</v>
      </c>
      <c r="G288" t="s">
        <v>5</v>
      </c>
      <c r="H288" t="s">
        <v>6</v>
      </c>
      <c r="I288" t="b" cm="1">
        <f t="array" ref="I288">SUMPRODUCT(--(D288=Assumptions!$A$4:$A$12))&gt;0</f>
        <v>1</v>
      </c>
    </row>
    <row r="289" spans="1:9" x14ac:dyDescent="0.2">
      <c r="A289" t="s">
        <v>223</v>
      </c>
      <c r="B289" t="s">
        <v>245</v>
      </c>
      <c r="D289" t="s">
        <v>19</v>
      </c>
      <c r="E289" t="s">
        <v>114</v>
      </c>
      <c r="F289" t="s">
        <v>115</v>
      </c>
      <c r="G289" t="s">
        <v>5</v>
      </c>
      <c r="H289" t="s">
        <v>6</v>
      </c>
      <c r="I289" t="b" cm="1">
        <f t="array" ref="I289">SUMPRODUCT(--(D289=Assumptions!$A$4:$A$12))&gt;0</f>
        <v>1</v>
      </c>
    </row>
    <row r="290" spans="1:9" x14ac:dyDescent="0.2">
      <c r="A290" t="s">
        <v>223</v>
      </c>
      <c r="B290" t="s">
        <v>245</v>
      </c>
      <c r="D290" t="s">
        <v>19</v>
      </c>
      <c r="E290" t="s">
        <v>246</v>
      </c>
      <c r="F290" t="s">
        <v>247</v>
      </c>
      <c r="G290" t="s">
        <v>48</v>
      </c>
      <c r="H290" t="s">
        <v>6</v>
      </c>
      <c r="I290" t="b" cm="1">
        <f t="array" ref="I290">SUMPRODUCT(--(D290=Assumptions!$A$4:$A$12))&gt;0</f>
        <v>1</v>
      </c>
    </row>
    <row r="291" spans="1:9" x14ac:dyDescent="0.2">
      <c r="A291" t="s">
        <v>223</v>
      </c>
      <c r="B291" t="s">
        <v>1571</v>
      </c>
      <c r="D291" t="s">
        <v>1204</v>
      </c>
      <c r="E291" t="s">
        <v>139</v>
      </c>
      <c r="F291" t="s">
        <v>140</v>
      </c>
      <c r="G291" t="s">
        <v>15</v>
      </c>
      <c r="H291" t="s">
        <v>6</v>
      </c>
      <c r="I291" t="b" cm="1">
        <f t="array" ref="I291">SUMPRODUCT(--(D291=Assumptions!$A$4:$A$12))&gt;0</f>
        <v>0</v>
      </c>
    </row>
    <row r="292" spans="1:9" x14ac:dyDescent="0.2">
      <c r="A292" t="s">
        <v>223</v>
      </c>
      <c r="B292" t="s">
        <v>1597</v>
      </c>
      <c r="D292" t="s">
        <v>1204</v>
      </c>
      <c r="E292" t="s">
        <v>28</v>
      </c>
      <c r="F292" t="s">
        <v>29</v>
      </c>
      <c r="G292" t="s">
        <v>5</v>
      </c>
      <c r="H292" t="s">
        <v>6</v>
      </c>
      <c r="I292" t="b" cm="1">
        <f t="array" ref="I292">SUMPRODUCT(--(D292=Assumptions!$A$4:$A$12))&gt;0</f>
        <v>0</v>
      </c>
    </row>
    <row r="293" spans="1:9" x14ac:dyDescent="0.2">
      <c r="A293" t="s">
        <v>223</v>
      </c>
      <c r="B293" t="s">
        <v>1598</v>
      </c>
      <c r="D293" t="s">
        <v>1202</v>
      </c>
      <c r="E293" t="s">
        <v>1374</v>
      </c>
      <c r="F293" t="s">
        <v>1375</v>
      </c>
      <c r="G293" t="s">
        <v>5</v>
      </c>
      <c r="H293" t="s">
        <v>6</v>
      </c>
      <c r="I293" t="b" cm="1">
        <f t="array" ref="I293">SUMPRODUCT(--(D293=Assumptions!$A$4:$A$12))&gt;0</f>
        <v>1</v>
      </c>
    </row>
    <row r="294" spans="1:9" x14ac:dyDescent="0.2">
      <c r="A294" t="s">
        <v>223</v>
      </c>
      <c r="B294" t="s">
        <v>231</v>
      </c>
      <c r="D294" t="s">
        <v>1202</v>
      </c>
      <c r="E294" t="s">
        <v>232</v>
      </c>
      <c r="F294" t="s">
        <v>233</v>
      </c>
      <c r="G294" t="s">
        <v>5</v>
      </c>
      <c r="H294" t="s">
        <v>6</v>
      </c>
      <c r="I294" t="b" cm="1">
        <f t="array" ref="I294">SUMPRODUCT(--(D294=Assumptions!$A$4:$A$12))&gt;0</f>
        <v>1</v>
      </c>
    </row>
    <row r="295" spans="1:9" x14ac:dyDescent="0.2">
      <c r="A295" t="s">
        <v>223</v>
      </c>
      <c r="B295" t="s">
        <v>1599</v>
      </c>
      <c r="D295" t="s">
        <v>1202</v>
      </c>
      <c r="E295" t="s">
        <v>46</v>
      </c>
      <c r="F295" t="s">
        <v>47</v>
      </c>
      <c r="G295" t="s">
        <v>5</v>
      </c>
      <c r="H295" t="s">
        <v>6</v>
      </c>
      <c r="I295" t="b" cm="1">
        <f t="array" ref="I295">SUMPRODUCT(--(D295=Assumptions!$A$4:$A$12))&gt;0</f>
        <v>1</v>
      </c>
    </row>
    <row r="296" spans="1:9" x14ac:dyDescent="0.2">
      <c r="A296" t="s">
        <v>223</v>
      </c>
      <c r="B296" t="s">
        <v>1600</v>
      </c>
      <c r="D296" t="s">
        <v>1202</v>
      </c>
      <c r="E296" t="s">
        <v>1601</v>
      </c>
      <c r="F296" t="s">
        <v>1602</v>
      </c>
      <c r="G296" t="s">
        <v>5</v>
      </c>
      <c r="H296" t="s">
        <v>6</v>
      </c>
      <c r="I296" t="b" cm="1">
        <f t="array" ref="I296">SUMPRODUCT(--(D296=Assumptions!$A$4:$A$12))&gt;0</f>
        <v>1</v>
      </c>
    </row>
    <row r="297" spans="1:9" x14ac:dyDescent="0.2">
      <c r="A297" t="s">
        <v>223</v>
      </c>
      <c r="B297" t="s">
        <v>1603</v>
      </c>
      <c r="D297" t="s">
        <v>1204</v>
      </c>
      <c r="E297" t="s">
        <v>1604</v>
      </c>
      <c r="F297" t="s">
        <v>1605</v>
      </c>
      <c r="G297" t="s">
        <v>15</v>
      </c>
      <c r="H297" t="s">
        <v>6</v>
      </c>
      <c r="I297" t="b" cm="1">
        <f t="array" ref="I297">SUMPRODUCT(--(D297=Assumptions!$A$4:$A$12))&gt;0</f>
        <v>0</v>
      </c>
    </row>
    <row r="298" spans="1:9" x14ac:dyDescent="0.2">
      <c r="A298" t="s">
        <v>223</v>
      </c>
      <c r="B298" t="s">
        <v>248</v>
      </c>
      <c r="D298" t="s">
        <v>19</v>
      </c>
      <c r="E298" t="s">
        <v>249</v>
      </c>
      <c r="F298" t="s">
        <v>250</v>
      </c>
      <c r="G298" t="s">
        <v>5</v>
      </c>
      <c r="H298" t="s">
        <v>6</v>
      </c>
      <c r="I298" t="b" cm="1">
        <f t="array" ref="I298">SUMPRODUCT(--(D298=Assumptions!$A$4:$A$12))&gt;0</f>
        <v>1</v>
      </c>
    </row>
    <row r="299" spans="1:9" x14ac:dyDescent="0.2">
      <c r="A299" t="s">
        <v>223</v>
      </c>
      <c r="B299" t="s">
        <v>1606</v>
      </c>
      <c r="D299" t="s">
        <v>1204</v>
      </c>
      <c r="E299" t="s">
        <v>1607</v>
      </c>
      <c r="F299" t="s">
        <v>1608</v>
      </c>
      <c r="G299" t="s">
        <v>5</v>
      </c>
      <c r="H299" t="s">
        <v>6</v>
      </c>
      <c r="I299" t="b" cm="1">
        <f t="array" ref="I299">SUMPRODUCT(--(D299=Assumptions!$A$4:$A$12))&gt;0</f>
        <v>0</v>
      </c>
    </row>
    <row r="300" spans="1:9" x14ac:dyDescent="0.2">
      <c r="A300" t="s">
        <v>223</v>
      </c>
      <c r="B300" t="s">
        <v>251</v>
      </c>
      <c r="D300" t="s">
        <v>19</v>
      </c>
      <c r="E300" t="s">
        <v>252</v>
      </c>
      <c r="F300" t="s">
        <v>253</v>
      </c>
      <c r="G300" t="s">
        <v>5</v>
      </c>
      <c r="H300" t="s">
        <v>6</v>
      </c>
      <c r="I300" t="b" cm="1">
        <f t="array" ref="I300">SUMPRODUCT(--(D300=Assumptions!$A$4:$A$12))&gt;0</f>
        <v>1</v>
      </c>
    </row>
    <row r="301" spans="1:9" x14ac:dyDescent="0.2">
      <c r="A301" t="s">
        <v>223</v>
      </c>
      <c r="B301" t="s">
        <v>254</v>
      </c>
      <c r="D301" t="s">
        <v>19</v>
      </c>
      <c r="E301" t="s">
        <v>255</v>
      </c>
      <c r="F301" t="s">
        <v>256</v>
      </c>
      <c r="G301" t="s">
        <v>15</v>
      </c>
      <c r="H301" t="s">
        <v>6</v>
      </c>
      <c r="I301" t="b" cm="1">
        <f t="array" ref="I301">SUMPRODUCT(--(D301=Assumptions!$A$4:$A$12))&gt;0</f>
        <v>1</v>
      </c>
    </row>
    <row r="302" spans="1:9" x14ac:dyDescent="0.2">
      <c r="A302" t="s">
        <v>223</v>
      </c>
      <c r="B302" t="s">
        <v>254</v>
      </c>
      <c r="D302" t="s">
        <v>19</v>
      </c>
      <c r="E302" t="s">
        <v>229</v>
      </c>
      <c r="F302" t="s">
        <v>230</v>
      </c>
      <c r="G302" t="s">
        <v>48</v>
      </c>
      <c r="H302" t="s">
        <v>6</v>
      </c>
      <c r="I302" t="b" cm="1">
        <f t="array" ref="I302">SUMPRODUCT(--(D302=Assumptions!$A$4:$A$12))&gt;0</f>
        <v>1</v>
      </c>
    </row>
    <row r="303" spans="1:9" x14ac:dyDescent="0.2">
      <c r="A303" t="s">
        <v>257</v>
      </c>
      <c r="B303" t="s">
        <v>93</v>
      </c>
      <c r="D303" t="s">
        <v>1202</v>
      </c>
      <c r="E303" t="s">
        <v>94</v>
      </c>
      <c r="F303" t="s">
        <v>95</v>
      </c>
      <c r="G303" t="s">
        <v>15</v>
      </c>
      <c r="H303" t="s">
        <v>6</v>
      </c>
      <c r="I303" t="b" cm="1">
        <f t="array" ref="I303">SUMPRODUCT(--(D303=Assumptions!$A$4:$A$12))&gt;0</f>
        <v>1</v>
      </c>
    </row>
    <row r="304" spans="1:9" x14ac:dyDescent="0.2">
      <c r="A304" t="s">
        <v>257</v>
      </c>
      <c r="B304" t="s">
        <v>93</v>
      </c>
      <c r="D304" t="s">
        <v>1193</v>
      </c>
      <c r="E304" t="s">
        <v>94</v>
      </c>
      <c r="F304" t="s">
        <v>95</v>
      </c>
      <c r="G304" t="s">
        <v>5</v>
      </c>
      <c r="H304" t="s">
        <v>6</v>
      </c>
      <c r="I304" t="b" cm="1">
        <f t="array" ref="I304">SUMPRODUCT(--(D304=Assumptions!$A$4:$A$12))&gt;0</f>
        <v>1</v>
      </c>
    </row>
    <row r="305" spans="1:9" x14ac:dyDescent="0.2">
      <c r="A305" t="s">
        <v>257</v>
      </c>
      <c r="B305" t="s">
        <v>1609</v>
      </c>
      <c r="D305" t="s">
        <v>1356</v>
      </c>
      <c r="E305" t="s">
        <v>1610</v>
      </c>
      <c r="F305" t="s">
        <v>1611</v>
      </c>
      <c r="G305" t="s">
        <v>5</v>
      </c>
      <c r="H305" t="s">
        <v>6</v>
      </c>
      <c r="I305" t="b" cm="1">
        <f t="array" ref="I305">SUMPRODUCT(--(D305=Assumptions!$A$4:$A$12))&gt;0</f>
        <v>0</v>
      </c>
    </row>
    <row r="306" spans="1:9" x14ac:dyDescent="0.2">
      <c r="A306" t="s">
        <v>257</v>
      </c>
      <c r="B306" t="s">
        <v>1612</v>
      </c>
      <c r="D306" t="s">
        <v>1193</v>
      </c>
      <c r="E306" t="s">
        <v>1613</v>
      </c>
      <c r="F306" t="s">
        <v>1614</v>
      </c>
      <c r="G306" t="s">
        <v>15</v>
      </c>
      <c r="H306" t="s">
        <v>6</v>
      </c>
      <c r="I306" t="b" cm="1">
        <f t="array" ref="I306">SUMPRODUCT(--(D306=Assumptions!$A$4:$A$12))&gt;0</f>
        <v>1</v>
      </c>
    </row>
    <row r="307" spans="1:9" x14ac:dyDescent="0.2">
      <c r="A307" t="s">
        <v>257</v>
      </c>
      <c r="B307" t="s">
        <v>1615</v>
      </c>
      <c r="D307" t="s">
        <v>1193</v>
      </c>
      <c r="E307" t="s">
        <v>10</v>
      </c>
      <c r="F307" t="s">
        <v>11</v>
      </c>
      <c r="G307" t="s">
        <v>5</v>
      </c>
      <c r="H307" t="s">
        <v>6</v>
      </c>
      <c r="I307" t="b" cm="1">
        <f t="array" ref="I307">SUMPRODUCT(--(D307=Assumptions!$A$4:$A$12))&gt;0</f>
        <v>1</v>
      </c>
    </row>
    <row r="308" spans="1:9" x14ac:dyDescent="0.2">
      <c r="A308" t="s">
        <v>257</v>
      </c>
      <c r="B308" t="s">
        <v>1616</v>
      </c>
      <c r="D308" t="s">
        <v>1193</v>
      </c>
      <c r="E308" t="s">
        <v>1617</v>
      </c>
      <c r="F308" t="s">
        <v>1618</v>
      </c>
      <c r="G308" t="s">
        <v>5</v>
      </c>
      <c r="H308" t="s">
        <v>6</v>
      </c>
      <c r="I308" t="b" cm="1">
        <f t="array" ref="I308">SUMPRODUCT(--(D308=Assumptions!$A$4:$A$12))&gt;0</f>
        <v>1</v>
      </c>
    </row>
    <row r="309" spans="1:9" x14ac:dyDescent="0.2">
      <c r="A309" t="s">
        <v>257</v>
      </c>
      <c r="B309" t="s">
        <v>1615</v>
      </c>
      <c r="D309" t="s">
        <v>1202</v>
      </c>
      <c r="E309" t="s">
        <v>10</v>
      </c>
      <c r="F309" t="s">
        <v>11</v>
      </c>
      <c r="G309" t="s">
        <v>5</v>
      </c>
      <c r="H309" t="s">
        <v>6</v>
      </c>
      <c r="I309" t="b" cm="1">
        <f t="array" ref="I309">SUMPRODUCT(--(D309=Assumptions!$A$4:$A$12))&gt;0</f>
        <v>1</v>
      </c>
    </row>
    <row r="310" spans="1:9" x14ac:dyDescent="0.2">
      <c r="A310" t="s">
        <v>257</v>
      </c>
      <c r="B310" t="s">
        <v>1619</v>
      </c>
      <c r="D310" t="s">
        <v>1193</v>
      </c>
      <c r="E310" t="s">
        <v>1620</v>
      </c>
      <c r="F310" t="s">
        <v>1621</v>
      </c>
      <c r="G310" t="s">
        <v>15</v>
      </c>
      <c r="H310" t="s">
        <v>6</v>
      </c>
      <c r="I310" t="b" cm="1">
        <f t="array" ref="I310">SUMPRODUCT(--(D310=Assumptions!$A$4:$A$12))&gt;0</f>
        <v>1</v>
      </c>
    </row>
    <row r="311" spans="1:9" x14ac:dyDescent="0.2">
      <c r="A311" t="s">
        <v>257</v>
      </c>
      <c r="B311" t="s">
        <v>1622</v>
      </c>
      <c r="D311" t="s">
        <v>1202</v>
      </c>
      <c r="E311" t="s">
        <v>1448</v>
      </c>
      <c r="F311" t="s">
        <v>1449</v>
      </c>
      <c r="G311" t="s">
        <v>5</v>
      </c>
      <c r="H311" t="s">
        <v>6</v>
      </c>
      <c r="I311" t="b" cm="1">
        <f t="array" ref="I311">SUMPRODUCT(--(D311=Assumptions!$A$4:$A$12))&gt;0</f>
        <v>1</v>
      </c>
    </row>
    <row r="312" spans="1:9" x14ac:dyDescent="0.2">
      <c r="A312" t="s">
        <v>257</v>
      </c>
      <c r="B312" t="s">
        <v>1623</v>
      </c>
      <c r="D312" t="s">
        <v>1284</v>
      </c>
      <c r="E312" t="s">
        <v>1624</v>
      </c>
      <c r="F312" t="s">
        <v>1625</v>
      </c>
      <c r="G312" t="s">
        <v>15</v>
      </c>
      <c r="H312" t="s">
        <v>6</v>
      </c>
      <c r="I312" t="b" cm="1">
        <f t="array" ref="I312">SUMPRODUCT(--(D312=Assumptions!$A$4:$A$12))&gt;0</f>
        <v>0</v>
      </c>
    </row>
    <row r="313" spans="1:9" x14ac:dyDescent="0.2">
      <c r="A313" t="s">
        <v>257</v>
      </c>
      <c r="B313" t="s">
        <v>1626</v>
      </c>
      <c r="D313" t="s">
        <v>1204</v>
      </c>
      <c r="E313" t="s">
        <v>258</v>
      </c>
      <c r="F313" t="s">
        <v>259</v>
      </c>
      <c r="G313" t="s">
        <v>5</v>
      </c>
      <c r="H313" t="s">
        <v>6</v>
      </c>
      <c r="I313" t="b" cm="1">
        <f t="array" ref="I313">SUMPRODUCT(--(D313=Assumptions!$A$4:$A$12))&gt;0</f>
        <v>0</v>
      </c>
    </row>
    <row r="314" spans="1:9" x14ac:dyDescent="0.2">
      <c r="A314" t="s">
        <v>257</v>
      </c>
      <c r="B314" t="s">
        <v>1627</v>
      </c>
      <c r="D314" t="s">
        <v>1204</v>
      </c>
      <c r="E314" t="s">
        <v>46</v>
      </c>
      <c r="F314" t="s">
        <v>47</v>
      </c>
      <c r="G314" t="s">
        <v>5</v>
      </c>
      <c r="H314" t="s">
        <v>6</v>
      </c>
      <c r="I314" t="b" cm="1">
        <f t="array" ref="I314">SUMPRODUCT(--(D314=Assumptions!$A$4:$A$12))&gt;0</f>
        <v>0</v>
      </c>
    </row>
    <row r="315" spans="1:9" x14ac:dyDescent="0.2">
      <c r="A315" t="s">
        <v>257</v>
      </c>
      <c r="B315" t="s">
        <v>1628</v>
      </c>
      <c r="D315" t="s">
        <v>1202</v>
      </c>
      <c r="E315" t="s">
        <v>36</v>
      </c>
      <c r="F315" t="s">
        <v>37</v>
      </c>
      <c r="G315" t="s">
        <v>5</v>
      </c>
      <c r="H315" t="s">
        <v>6</v>
      </c>
      <c r="I315" t="b" cm="1">
        <f t="array" ref="I315">SUMPRODUCT(--(D315=Assumptions!$A$4:$A$12))&gt;0</f>
        <v>1</v>
      </c>
    </row>
    <row r="316" spans="1:9" x14ac:dyDescent="0.2">
      <c r="A316" t="s">
        <v>257</v>
      </c>
      <c r="B316" t="s">
        <v>1629</v>
      </c>
      <c r="D316" t="s">
        <v>1204</v>
      </c>
      <c r="E316" t="s">
        <v>1592</v>
      </c>
      <c r="F316" t="s">
        <v>1593</v>
      </c>
      <c r="G316" t="s">
        <v>5</v>
      </c>
      <c r="H316" t="s">
        <v>6</v>
      </c>
      <c r="I316" t="b" cm="1">
        <f t="array" ref="I316">SUMPRODUCT(--(D316=Assumptions!$A$4:$A$12))&gt;0</f>
        <v>0</v>
      </c>
    </row>
    <row r="317" spans="1:9" x14ac:dyDescent="0.2">
      <c r="A317" t="s">
        <v>257</v>
      </c>
      <c r="B317" t="s">
        <v>260</v>
      </c>
      <c r="D317" t="s">
        <v>19</v>
      </c>
      <c r="E317" t="s">
        <v>261</v>
      </c>
      <c r="F317" t="s">
        <v>262</v>
      </c>
      <c r="G317" t="s">
        <v>5</v>
      </c>
      <c r="H317" t="s">
        <v>6</v>
      </c>
      <c r="I317" t="b" cm="1">
        <f t="array" ref="I317">SUMPRODUCT(--(D317=Assumptions!$A$4:$A$12))&gt;0</f>
        <v>1</v>
      </c>
    </row>
    <row r="318" spans="1:9" x14ac:dyDescent="0.2">
      <c r="A318" t="s">
        <v>257</v>
      </c>
      <c r="B318" t="s">
        <v>260</v>
      </c>
      <c r="D318" t="s">
        <v>19</v>
      </c>
      <c r="E318" t="s">
        <v>263</v>
      </c>
      <c r="F318" t="s">
        <v>264</v>
      </c>
      <c r="G318" t="s">
        <v>48</v>
      </c>
      <c r="H318" t="s">
        <v>6</v>
      </c>
      <c r="I318" t="b" cm="1">
        <f t="array" ref="I318">SUMPRODUCT(--(D318=Assumptions!$A$4:$A$12))&gt;0</f>
        <v>1</v>
      </c>
    </row>
    <row r="319" spans="1:9" x14ac:dyDescent="0.2">
      <c r="A319" t="s">
        <v>257</v>
      </c>
      <c r="B319" t="s">
        <v>1630</v>
      </c>
      <c r="D319" t="s">
        <v>1204</v>
      </c>
      <c r="E319" t="s">
        <v>265</v>
      </c>
      <c r="F319" t="s">
        <v>266</v>
      </c>
      <c r="G319" t="s">
        <v>5</v>
      </c>
      <c r="H319" t="s">
        <v>6</v>
      </c>
      <c r="I319" t="b" cm="1">
        <f t="array" ref="I319">SUMPRODUCT(--(D319=Assumptions!$A$4:$A$12))&gt;0</f>
        <v>0</v>
      </c>
    </row>
    <row r="320" spans="1:9" x14ac:dyDescent="0.2">
      <c r="A320" t="s">
        <v>257</v>
      </c>
      <c r="B320" t="s">
        <v>1631</v>
      </c>
      <c r="D320" t="s">
        <v>1204</v>
      </c>
      <c r="E320" t="s">
        <v>1632</v>
      </c>
      <c r="F320" t="s">
        <v>1633</v>
      </c>
      <c r="G320" t="s">
        <v>5</v>
      </c>
      <c r="H320" t="s">
        <v>6</v>
      </c>
      <c r="I320" t="b" cm="1">
        <f t="array" ref="I320">SUMPRODUCT(--(D320=Assumptions!$A$4:$A$12))&gt;0</f>
        <v>0</v>
      </c>
    </row>
    <row r="321" spans="1:9" x14ac:dyDescent="0.2">
      <c r="A321" t="s">
        <v>257</v>
      </c>
      <c r="B321" t="s">
        <v>267</v>
      </c>
      <c r="D321" t="s">
        <v>1202</v>
      </c>
      <c r="E321" t="s">
        <v>268</v>
      </c>
      <c r="F321" t="s">
        <v>269</v>
      </c>
      <c r="G321" t="s">
        <v>5</v>
      </c>
      <c r="H321" t="s">
        <v>6</v>
      </c>
      <c r="I321" t="b" cm="1">
        <f t="array" ref="I321">SUMPRODUCT(--(D321=Assumptions!$A$4:$A$12))&gt;0</f>
        <v>1</v>
      </c>
    </row>
    <row r="322" spans="1:9" x14ac:dyDescent="0.2">
      <c r="A322" t="s">
        <v>257</v>
      </c>
      <c r="B322" t="s">
        <v>1634</v>
      </c>
      <c r="D322" t="s">
        <v>1204</v>
      </c>
      <c r="E322" t="s">
        <v>270</v>
      </c>
      <c r="F322" t="s">
        <v>271</v>
      </c>
      <c r="G322" t="s">
        <v>5</v>
      </c>
      <c r="H322" t="s">
        <v>6</v>
      </c>
      <c r="I322" t="b" cm="1">
        <f t="array" ref="I322">SUMPRODUCT(--(D322=Assumptions!$A$4:$A$12))&gt;0</f>
        <v>0</v>
      </c>
    </row>
    <row r="323" spans="1:9" x14ac:dyDescent="0.2">
      <c r="A323" t="s">
        <v>257</v>
      </c>
      <c r="B323" t="s">
        <v>272</v>
      </c>
      <c r="D323" t="s">
        <v>19</v>
      </c>
      <c r="E323" t="s">
        <v>273</v>
      </c>
      <c r="F323" t="s">
        <v>274</v>
      </c>
      <c r="G323" t="s">
        <v>5</v>
      </c>
      <c r="H323" t="s">
        <v>6</v>
      </c>
      <c r="I323" t="b" cm="1">
        <f t="array" ref="I323">SUMPRODUCT(--(D323=Assumptions!$A$4:$A$12))&gt;0</f>
        <v>1</v>
      </c>
    </row>
    <row r="324" spans="1:9" x14ac:dyDescent="0.2">
      <c r="A324" t="s">
        <v>257</v>
      </c>
      <c r="B324" t="s">
        <v>1635</v>
      </c>
      <c r="D324" t="s">
        <v>1202</v>
      </c>
      <c r="E324" t="s">
        <v>147</v>
      </c>
      <c r="F324" t="s">
        <v>148</v>
      </c>
      <c r="G324" t="s">
        <v>5</v>
      </c>
      <c r="H324" t="s">
        <v>6</v>
      </c>
      <c r="I324" t="b" cm="1">
        <f t="array" ref="I324">SUMPRODUCT(--(D324=Assumptions!$A$4:$A$12))&gt;0</f>
        <v>1</v>
      </c>
    </row>
    <row r="325" spans="1:9" x14ac:dyDescent="0.2">
      <c r="A325" t="s">
        <v>257</v>
      </c>
      <c r="B325" t="s">
        <v>275</v>
      </c>
      <c r="D325" t="s">
        <v>19</v>
      </c>
      <c r="E325" t="s">
        <v>276</v>
      </c>
      <c r="F325" t="s">
        <v>277</v>
      </c>
      <c r="G325" t="s">
        <v>5</v>
      </c>
      <c r="H325" t="s">
        <v>6</v>
      </c>
      <c r="I325" t="b" cm="1">
        <f t="array" ref="I325">SUMPRODUCT(--(D325=Assumptions!$A$4:$A$12))&gt;0</f>
        <v>1</v>
      </c>
    </row>
    <row r="326" spans="1:9" x14ac:dyDescent="0.2">
      <c r="A326" t="s">
        <v>257</v>
      </c>
      <c r="B326" t="s">
        <v>1636</v>
      </c>
      <c r="D326" t="s">
        <v>1202</v>
      </c>
      <c r="E326" t="s">
        <v>278</v>
      </c>
      <c r="F326" t="s">
        <v>279</v>
      </c>
      <c r="G326" t="s">
        <v>5</v>
      </c>
      <c r="H326" t="s">
        <v>6</v>
      </c>
      <c r="I326" t="b" cm="1">
        <f t="array" ref="I326">SUMPRODUCT(--(D326=Assumptions!$A$4:$A$12))&gt;0</f>
        <v>1</v>
      </c>
    </row>
    <row r="327" spans="1:9" x14ac:dyDescent="0.2">
      <c r="A327" t="s">
        <v>257</v>
      </c>
      <c r="B327" t="s">
        <v>1636</v>
      </c>
      <c r="D327" t="s">
        <v>1202</v>
      </c>
      <c r="E327" t="s">
        <v>280</v>
      </c>
      <c r="F327" t="s">
        <v>281</v>
      </c>
      <c r="G327" t="s">
        <v>5</v>
      </c>
      <c r="H327" t="s">
        <v>27</v>
      </c>
      <c r="I327" t="b" cm="1">
        <f t="array" ref="I327">SUMPRODUCT(--(D327=Assumptions!$A$4:$A$12))&gt;0</f>
        <v>1</v>
      </c>
    </row>
    <row r="328" spans="1:9" x14ac:dyDescent="0.2">
      <c r="A328" t="s">
        <v>257</v>
      </c>
      <c r="B328" t="s">
        <v>1636</v>
      </c>
      <c r="D328" t="s">
        <v>1202</v>
      </c>
      <c r="E328" t="s">
        <v>1637</v>
      </c>
      <c r="F328" t="s">
        <v>1638</v>
      </c>
      <c r="G328" t="s">
        <v>5</v>
      </c>
      <c r="H328" t="s">
        <v>27</v>
      </c>
      <c r="I328" t="b" cm="1">
        <f t="array" ref="I328">SUMPRODUCT(--(D328=Assumptions!$A$4:$A$12))&gt;0</f>
        <v>1</v>
      </c>
    </row>
    <row r="329" spans="1:9" x14ac:dyDescent="0.2">
      <c r="A329" t="s">
        <v>257</v>
      </c>
      <c r="B329" t="s">
        <v>282</v>
      </c>
      <c r="D329" t="s">
        <v>88</v>
      </c>
      <c r="E329" t="s">
        <v>283</v>
      </c>
      <c r="F329" t="s">
        <v>284</v>
      </c>
      <c r="G329" t="s">
        <v>48</v>
      </c>
      <c r="H329" t="s">
        <v>6</v>
      </c>
      <c r="I329" t="b" cm="1">
        <f t="array" ref="I329">SUMPRODUCT(--(D329=Assumptions!$A$4:$A$12))&gt;0</f>
        <v>1</v>
      </c>
    </row>
    <row r="330" spans="1:9" x14ac:dyDescent="0.2">
      <c r="A330" t="s">
        <v>257</v>
      </c>
      <c r="B330" t="s">
        <v>285</v>
      </c>
      <c r="D330" t="s">
        <v>19</v>
      </c>
      <c r="E330" t="s">
        <v>278</v>
      </c>
      <c r="F330" t="s">
        <v>279</v>
      </c>
      <c r="G330" t="s">
        <v>5</v>
      </c>
      <c r="H330" t="s">
        <v>6</v>
      </c>
      <c r="I330" t="b" cm="1">
        <f t="array" ref="I330">SUMPRODUCT(--(D330=Assumptions!$A$4:$A$12))&gt;0</f>
        <v>1</v>
      </c>
    </row>
    <row r="331" spans="1:9" x14ac:dyDescent="0.2">
      <c r="A331" t="s">
        <v>257</v>
      </c>
      <c r="B331" t="s">
        <v>285</v>
      </c>
      <c r="D331" t="s">
        <v>19</v>
      </c>
      <c r="E331" t="s">
        <v>280</v>
      </c>
      <c r="F331" t="s">
        <v>281</v>
      </c>
      <c r="G331" t="s">
        <v>5</v>
      </c>
      <c r="H331" t="s">
        <v>27</v>
      </c>
      <c r="I331" t="b" cm="1">
        <f t="array" ref="I331">SUMPRODUCT(--(D331=Assumptions!$A$4:$A$12))&gt;0</f>
        <v>1</v>
      </c>
    </row>
    <row r="332" spans="1:9" x14ac:dyDescent="0.2">
      <c r="A332" t="s">
        <v>257</v>
      </c>
      <c r="B332" t="s">
        <v>285</v>
      </c>
      <c r="D332" t="s">
        <v>19</v>
      </c>
      <c r="E332" t="s">
        <v>286</v>
      </c>
      <c r="F332" t="s">
        <v>287</v>
      </c>
      <c r="G332" t="s">
        <v>48</v>
      </c>
      <c r="H332" t="s">
        <v>6</v>
      </c>
      <c r="I332" t="b" cm="1">
        <f t="array" ref="I332">SUMPRODUCT(--(D332=Assumptions!$A$4:$A$12))&gt;0</f>
        <v>1</v>
      </c>
    </row>
    <row r="333" spans="1:9" x14ac:dyDescent="0.2">
      <c r="A333" t="s">
        <v>257</v>
      </c>
      <c r="B333" t="s">
        <v>1639</v>
      </c>
      <c r="D333" t="s">
        <v>1202</v>
      </c>
      <c r="E333" t="s">
        <v>1640</v>
      </c>
      <c r="F333" t="s">
        <v>1641</v>
      </c>
      <c r="G333" t="s">
        <v>5</v>
      </c>
      <c r="H333" t="s">
        <v>6</v>
      </c>
      <c r="I333" t="b" cm="1">
        <f t="array" ref="I333">SUMPRODUCT(--(D333=Assumptions!$A$4:$A$12))&gt;0</f>
        <v>1</v>
      </c>
    </row>
    <row r="334" spans="1:9" x14ac:dyDescent="0.2">
      <c r="A334" t="s">
        <v>257</v>
      </c>
      <c r="B334" t="s">
        <v>288</v>
      </c>
      <c r="D334" t="s">
        <v>88</v>
      </c>
      <c r="E334" t="s">
        <v>289</v>
      </c>
      <c r="F334" t="s">
        <v>290</v>
      </c>
      <c r="G334" t="s">
        <v>5</v>
      </c>
      <c r="H334" t="s">
        <v>6</v>
      </c>
      <c r="I334" t="b" cm="1">
        <f t="array" ref="I334">SUMPRODUCT(--(D334=Assumptions!$A$4:$A$12))&gt;0</f>
        <v>1</v>
      </c>
    </row>
    <row r="335" spans="1:9" x14ac:dyDescent="0.2">
      <c r="A335" t="s">
        <v>257</v>
      </c>
      <c r="B335" t="s">
        <v>291</v>
      </c>
      <c r="D335" t="s">
        <v>19</v>
      </c>
      <c r="E335" t="s">
        <v>75</v>
      </c>
      <c r="F335" t="s">
        <v>76</v>
      </c>
      <c r="G335" t="s">
        <v>5</v>
      </c>
      <c r="H335" t="s">
        <v>6</v>
      </c>
      <c r="I335" t="b" cm="1">
        <f t="array" ref="I335">SUMPRODUCT(--(D335=Assumptions!$A$4:$A$12))&gt;0</f>
        <v>1</v>
      </c>
    </row>
    <row r="336" spans="1:9" x14ac:dyDescent="0.2">
      <c r="A336" t="s">
        <v>257</v>
      </c>
      <c r="B336" t="s">
        <v>292</v>
      </c>
      <c r="D336" t="s">
        <v>19</v>
      </c>
      <c r="E336" t="s">
        <v>147</v>
      </c>
      <c r="F336" t="s">
        <v>148</v>
      </c>
      <c r="G336" t="s">
        <v>5</v>
      </c>
      <c r="H336" t="s">
        <v>6</v>
      </c>
      <c r="I336" t="b" cm="1">
        <f t="array" ref="I336">SUMPRODUCT(--(D336=Assumptions!$A$4:$A$12))&gt;0</f>
        <v>1</v>
      </c>
    </row>
    <row r="337" spans="1:9" x14ac:dyDescent="0.2">
      <c r="A337" t="s">
        <v>257</v>
      </c>
      <c r="B337" t="s">
        <v>292</v>
      </c>
      <c r="D337" t="s">
        <v>19</v>
      </c>
      <c r="E337" t="s">
        <v>293</v>
      </c>
      <c r="F337" t="s">
        <v>294</v>
      </c>
      <c r="G337" t="s">
        <v>15</v>
      </c>
      <c r="H337" t="s">
        <v>27</v>
      </c>
      <c r="I337" t="b" cm="1">
        <f t="array" ref="I337">SUMPRODUCT(--(D337=Assumptions!$A$4:$A$12))&gt;0</f>
        <v>1</v>
      </c>
    </row>
    <row r="338" spans="1:9" x14ac:dyDescent="0.2">
      <c r="A338" t="s">
        <v>257</v>
      </c>
      <c r="B338" t="s">
        <v>93</v>
      </c>
      <c r="D338" t="s">
        <v>1321</v>
      </c>
      <c r="E338" t="s">
        <v>98</v>
      </c>
      <c r="F338" t="s">
        <v>99</v>
      </c>
      <c r="G338" t="s">
        <v>1642</v>
      </c>
      <c r="H338" t="s">
        <v>6</v>
      </c>
      <c r="I338" t="b" cm="1">
        <f t="array" ref="I338">SUMPRODUCT(--(D338=Assumptions!$A$4:$A$12))&gt;0</f>
        <v>0</v>
      </c>
    </row>
    <row r="339" spans="1:9" x14ac:dyDescent="0.2">
      <c r="A339" t="s">
        <v>257</v>
      </c>
      <c r="B339" t="s">
        <v>295</v>
      </c>
      <c r="D339" t="s">
        <v>1185</v>
      </c>
      <c r="E339" t="s">
        <v>296</v>
      </c>
      <c r="F339" t="s">
        <v>297</v>
      </c>
      <c r="G339" t="s">
        <v>1642</v>
      </c>
      <c r="H339" t="s">
        <v>6</v>
      </c>
      <c r="I339" t="b" cm="1">
        <f t="array" ref="I339">SUMPRODUCT(--(D339=Assumptions!$A$4:$A$12))&gt;0</f>
        <v>0</v>
      </c>
    </row>
    <row r="340" spans="1:9" x14ac:dyDescent="0.2">
      <c r="A340" t="s">
        <v>298</v>
      </c>
      <c r="B340" t="s">
        <v>1643</v>
      </c>
      <c r="D340" t="s">
        <v>1356</v>
      </c>
      <c r="E340" t="s">
        <v>1632</v>
      </c>
      <c r="F340" t="s">
        <v>1633</v>
      </c>
      <c r="G340" t="s">
        <v>15</v>
      </c>
      <c r="H340" t="s">
        <v>6</v>
      </c>
      <c r="I340" t="b" cm="1">
        <f t="array" ref="I340">SUMPRODUCT(--(D340=Assumptions!$A$4:$A$12))&gt;0</f>
        <v>0</v>
      </c>
    </row>
    <row r="341" spans="1:9" x14ac:dyDescent="0.2">
      <c r="A341" t="s">
        <v>298</v>
      </c>
      <c r="B341" t="s">
        <v>1644</v>
      </c>
      <c r="D341" t="s">
        <v>1356</v>
      </c>
      <c r="E341" t="s">
        <v>1645</v>
      </c>
      <c r="F341" t="s">
        <v>1646</v>
      </c>
      <c r="G341" t="s">
        <v>15</v>
      </c>
      <c r="H341" t="s">
        <v>6</v>
      </c>
      <c r="I341" t="b" cm="1">
        <f t="array" ref="I341">SUMPRODUCT(--(D341=Assumptions!$A$4:$A$12))&gt;0</f>
        <v>0</v>
      </c>
    </row>
    <row r="342" spans="1:9" x14ac:dyDescent="0.2">
      <c r="A342" t="s">
        <v>298</v>
      </c>
      <c r="B342" t="s">
        <v>1647</v>
      </c>
      <c r="D342" t="s">
        <v>1193</v>
      </c>
      <c r="E342" t="s">
        <v>1424</v>
      </c>
      <c r="F342" t="s">
        <v>1425</v>
      </c>
      <c r="G342" t="s">
        <v>15</v>
      </c>
      <c r="H342" t="s">
        <v>6</v>
      </c>
      <c r="I342" t="b" cm="1">
        <f t="array" ref="I342">SUMPRODUCT(--(D342=Assumptions!$A$4:$A$12))&gt;0</f>
        <v>1</v>
      </c>
    </row>
    <row r="343" spans="1:9" x14ac:dyDescent="0.2">
      <c r="A343" t="s">
        <v>298</v>
      </c>
      <c r="B343" t="s">
        <v>1648</v>
      </c>
      <c r="D343" t="s">
        <v>1204</v>
      </c>
      <c r="E343" t="s">
        <v>1632</v>
      </c>
      <c r="F343" t="s">
        <v>1633</v>
      </c>
      <c r="G343" t="s">
        <v>15</v>
      </c>
      <c r="H343" t="s">
        <v>6</v>
      </c>
      <c r="I343" t="b" cm="1">
        <f t="array" ref="I343">SUMPRODUCT(--(D343=Assumptions!$A$4:$A$12))&gt;0</f>
        <v>0</v>
      </c>
    </row>
    <row r="344" spans="1:9" x14ac:dyDescent="0.2">
      <c r="A344" t="s">
        <v>298</v>
      </c>
      <c r="B344" t="s">
        <v>1649</v>
      </c>
      <c r="D344" t="s">
        <v>1204</v>
      </c>
      <c r="E344" t="s">
        <v>265</v>
      </c>
      <c r="F344" t="s">
        <v>266</v>
      </c>
      <c r="G344" t="s">
        <v>15</v>
      </c>
      <c r="H344" t="s">
        <v>6</v>
      </c>
      <c r="I344" t="b" cm="1">
        <f t="array" ref="I344">SUMPRODUCT(--(D344=Assumptions!$A$4:$A$12))&gt;0</f>
        <v>0</v>
      </c>
    </row>
    <row r="345" spans="1:9" x14ac:dyDescent="0.2">
      <c r="A345" t="s">
        <v>298</v>
      </c>
      <c r="B345" t="s">
        <v>1650</v>
      </c>
      <c r="D345" t="s">
        <v>1204</v>
      </c>
      <c r="E345" t="s">
        <v>1645</v>
      </c>
      <c r="F345" t="s">
        <v>1646</v>
      </c>
      <c r="G345" t="s">
        <v>15</v>
      </c>
      <c r="H345" t="s">
        <v>6</v>
      </c>
      <c r="I345" t="b" cm="1">
        <f t="array" ref="I345">SUMPRODUCT(--(D345=Assumptions!$A$4:$A$12))&gt;0</f>
        <v>0</v>
      </c>
    </row>
    <row r="346" spans="1:9" x14ac:dyDescent="0.2">
      <c r="A346" t="s">
        <v>298</v>
      </c>
      <c r="B346" t="s">
        <v>1651</v>
      </c>
      <c r="D346" t="s">
        <v>1202</v>
      </c>
      <c r="E346" t="s">
        <v>299</v>
      </c>
      <c r="F346" t="s">
        <v>300</v>
      </c>
      <c r="G346" t="s">
        <v>15</v>
      </c>
      <c r="H346" t="s">
        <v>6</v>
      </c>
      <c r="I346" t="b" cm="1">
        <f t="array" ref="I346">SUMPRODUCT(--(D346=Assumptions!$A$4:$A$12))&gt;0</f>
        <v>1</v>
      </c>
    </row>
    <row r="347" spans="1:9" x14ac:dyDescent="0.2">
      <c r="A347" t="s">
        <v>298</v>
      </c>
      <c r="B347" t="s">
        <v>301</v>
      </c>
      <c r="D347" t="s">
        <v>19</v>
      </c>
      <c r="E347" t="s">
        <v>302</v>
      </c>
      <c r="F347" t="s">
        <v>303</v>
      </c>
      <c r="G347" t="s">
        <v>15</v>
      </c>
      <c r="H347" t="s">
        <v>6</v>
      </c>
      <c r="I347" t="b" cm="1">
        <f t="array" ref="I347">SUMPRODUCT(--(D347=Assumptions!$A$4:$A$12))&gt;0</f>
        <v>1</v>
      </c>
    </row>
    <row r="348" spans="1:9" x14ac:dyDescent="0.2">
      <c r="A348" t="s">
        <v>298</v>
      </c>
      <c r="B348" t="s">
        <v>304</v>
      </c>
      <c r="D348" t="s">
        <v>19</v>
      </c>
      <c r="E348" t="s">
        <v>305</v>
      </c>
      <c r="F348" t="s">
        <v>306</v>
      </c>
      <c r="G348" t="s">
        <v>5</v>
      </c>
      <c r="H348" t="s">
        <v>6</v>
      </c>
      <c r="I348" t="b" cm="1">
        <f t="array" ref="I348">SUMPRODUCT(--(D348=Assumptions!$A$4:$A$12))&gt;0</f>
        <v>1</v>
      </c>
    </row>
    <row r="349" spans="1:9" x14ac:dyDescent="0.2">
      <c r="A349" t="s">
        <v>298</v>
      </c>
      <c r="B349" t="s">
        <v>1652</v>
      </c>
      <c r="D349" t="s">
        <v>1204</v>
      </c>
      <c r="E349" t="s">
        <v>10</v>
      </c>
      <c r="F349" t="s">
        <v>11</v>
      </c>
      <c r="G349" t="s">
        <v>5</v>
      </c>
      <c r="H349" t="s">
        <v>6</v>
      </c>
      <c r="I349" t="b" cm="1">
        <f t="array" ref="I349">SUMPRODUCT(--(D349=Assumptions!$A$4:$A$12))&gt;0</f>
        <v>0</v>
      </c>
    </row>
    <row r="350" spans="1:9" x14ac:dyDescent="0.2">
      <c r="A350" t="s">
        <v>298</v>
      </c>
      <c r="B350" t="s">
        <v>1653</v>
      </c>
      <c r="D350" t="s">
        <v>1204</v>
      </c>
      <c r="E350" t="s">
        <v>1298</v>
      </c>
      <c r="F350" t="s">
        <v>1299</v>
      </c>
      <c r="G350" t="s">
        <v>5</v>
      </c>
      <c r="H350" t="s">
        <v>6</v>
      </c>
      <c r="I350" t="b" cm="1">
        <f t="array" ref="I350">SUMPRODUCT(--(D350=Assumptions!$A$4:$A$12))&gt;0</f>
        <v>0</v>
      </c>
    </row>
    <row r="351" spans="1:9" x14ac:dyDescent="0.2">
      <c r="A351" t="s">
        <v>298</v>
      </c>
      <c r="B351" t="s">
        <v>307</v>
      </c>
      <c r="D351" t="s">
        <v>19</v>
      </c>
      <c r="E351" t="s">
        <v>258</v>
      </c>
      <c r="F351" t="s">
        <v>259</v>
      </c>
      <c r="G351" t="s">
        <v>5</v>
      </c>
      <c r="H351" t="s">
        <v>6</v>
      </c>
      <c r="I351" t="b" cm="1">
        <f t="array" ref="I351">SUMPRODUCT(--(D351=Assumptions!$A$4:$A$12))&gt;0</f>
        <v>1</v>
      </c>
    </row>
    <row r="352" spans="1:9" x14ac:dyDescent="0.2">
      <c r="A352" t="s">
        <v>298</v>
      </c>
      <c r="B352" t="s">
        <v>308</v>
      </c>
      <c r="D352" t="s">
        <v>19</v>
      </c>
      <c r="E352" t="s">
        <v>309</v>
      </c>
      <c r="F352" t="s">
        <v>310</v>
      </c>
      <c r="G352" t="s">
        <v>15</v>
      </c>
      <c r="H352" t="s">
        <v>6</v>
      </c>
      <c r="I352" t="b" cm="1">
        <f t="array" ref="I352">SUMPRODUCT(--(D352=Assumptions!$A$4:$A$12))&gt;0</f>
        <v>1</v>
      </c>
    </row>
    <row r="353" spans="1:9" x14ac:dyDescent="0.2">
      <c r="A353" t="s">
        <v>298</v>
      </c>
      <c r="B353" t="s">
        <v>1654</v>
      </c>
      <c r="D353" t="s">
        <v>1202</v>
      </c>
      <c r="E353" t="s">
        <v>1655</v>
      </c>
      <c r="F353" t="s">
        <v>1656</v>
      </c>
      <c r="G353" t="s">
        <v>15</v>
      </c>
      <c r="H353" t="s">
        <v>6</v>
      </c>
      <c r="I353" t="b" cm="1">
        <f t="array" ref="I353">SUMPRODUCT(--(D353=Assumptions!$A$4:$A$12))&gt;0</f>
        <v>1</v>
      </c>
    </row>
    <row r="354" spans="1:9" x14ac:dyDescent="0.2">
      <c r="A354" t="s">
        <v>298</v>
      </c>
      <c r="B354" t="s">
        <v>311</v>
      </c>
      <c r="D354" t="s">
        <v>1202</v>
      </c>
      <c r="E354" t="s">
        <v>312</v>
      </c>
      <c r="F354" t="s">
        <v>313</v>
      </c>
      <c r="G354" t="s">
        <v>15</v>
      </c>
      <c r="H354" t="s">
        <v>6</v>
      </c>
      <c r="I354" t="b" cm="1">
        <f t="array" ref="I354">SUMPRODUCT(--(D354=Assumptions!$A$4:$A$12))&gt;0</f>
        <v>1</v>
      </c>
    </row>
    <row r="355" spans="1:9" x14ac:dyDescent="0.2">
      <c r="A355" t="s">
        <v>298</v>
      </c>
      <c r="B355" t="s">
        <v>1657</v>
      </c>
      <c r="D355" t="s">
        <v>1202</v>
      </c>
      <c r="E355" t="s">
        <v>1658</v>
      </c>
      <c r="F355" t="s">
        <v>1659</v>
      </c>
      <c r="G355" t="s">
        <v>5</v>
      </c>
      <c r="H355" t="s">
        <v>6</v>
      </c>
      <c r="I355" t="b" cm="1">
        <f t="array" ref="I355">SUMPRODUCT(--(D355=Assumptions!$A$4:$A$12))&gt;0</f>
        <v>1</v>
      </c>
    </row>
    <row r="356" spans="1:9" x14ac:dyDescent="0.2">
      <c r="A356" t="s">
        <v>298</v>
      </c>
      <c r="B356" t="s">
        <v>1657</v>
      </c>
      <c r="D356" t="s">
        <v>1202</v>
      </c>
      <c r="E356" t="s">
        <v>10</v>
      </c>
      <c r="F356" t="s">
        <v>11</v>
      </c>
      <c r="G356" t="s">
        <v>5</v>
      </c>
      <c r="H356" t="s">
        <v>27</v>
      </c>
      <c r="I356" t="b" cm="1">
        <f t="array" ref="I356">SUMPRODUCT(--(D356=Assumptions!$A$4:$A$12))&gt;0</f>
        <v>1</v>
      </c>
    </row>
    <row r="357" spans="1:9" x14ac:dyDescent="0.2">
      <c r="A357" t="s">
        <v>298</v>
      </c>
      <c r="B357" t="s">
        <v>1660</v>
      </c>
      <c r="D357" t="s">
        <v>1202</v>
      </c>
      <c r="E357" t="s">
        <v>1661</v>
      </c>
      <c r="F357" t="s">
        <v>1662</v>
      </c>
      <c r="G357" t="s">
        <v>15</v>
      </c>
      <c r="H357" t="s">
        <v>6</v>
      </c>
      <c r="I357" t="b" cm="1">
        <f t="array" ref="I357">SUMPRODUCT(--(D357=Assumptions!$A$4:$A$12))&gt;0</f>
        <v>1</v>
      </c>
    </row>
    <row r="358" spans="1:9" x14ac:dyDescent="0.2">
      <c r="A358" t="s">
        <v>298</v>
      </c>
      <c r="B358" t="s">
        <v>314</v>
      </c>
      <c r="D358" t="s">
        <v>19</v>
      </c>
      <c r="E358" t="s">
        <v>315</v>
      </c>
      <c r="F358" t="s">
        <v>316</v>
      </c>
      <c r="G358" t="s">
        <v>5</v>
      </c>
      <c r="H358" t="s">
        <v>6</v>
      </c>
      <c r="I358" t="b" cm="1">
        <f t="array" ref="I358">SUMPRODUCT(--(D358=Assumptions!$A$4:$A$12))&gt;0</f>
        <v>1</v>
      </c>
    </row>
    <row r="359" spans="1:9" x14ac:dyDescent="0.2">
      <c r="A359" t="s">
        <v>298</v>
      </c>
      <c r="B359" t="s">
        <v>317</v>
      </c>
      <c r="D359" t="s">
        <v>19</v>
      </c>
      <c r="E359" t="s">
        <v>10</v>
      </c>
      <c r="F359" t="s">
        <v>11</v>
      </c>
      <c r="G359" t="s">
        <v>5</v>
      </c>
      <c r="H359" t="s">
        <v>6</v>
      </c>
      <c r="I359" t="b" cm="1">
        <f t="array" ref="I359">SUMPRODUCT(--(D359=Assumptions!$A$4:$A$12))&gt;0</f>
        <v>1</v>
      </c>
    </row>
    <row r="360" spans="1:9" x14ac:dyDescent="0.2">
      <c r="A360" t="s">
        <v>298</v>
      </c>
      <c r="B360" t="s">
        <v>1663</v>
      </c>
      <c r="D360" t="s">
        <v>1202</v>
      </c>
      <c r="E360" t="s">
        <v>268</v>
      </c>
      <c r="F360" t="s">
        <v>269</v>
      </c>
      <c r="G360" t="s">
        <v>15</v>
      </c>
      <c r="H360" t="s">
        <v>6</v>
      </c>
      <c r="I360" t="b" cm="1">
        <f t="array" ref="I360">SUMPRODUCT(--(D360=Assumptions!$A$4:$A$12))&gt;0</f>
        <v>1</v>
      </c>
    </row>
    <row r="361" spans="1:9" x14ac:dyDescent="0.2">
      <c r="A361" t="s">
        <v>298</v>
      </c>
      <c r="B361" t="s">
        <v>1664</v>
      </c>
      <c r="D361" t="s">
        <v>1202</v>
      </c>
      <c r="E361" t="s">
        <v>73</v>
      </c>
      <c r="F361" t="s">
        <v>74</v>
      </c>
      <c r="G361" t="s">
        <v>15</v>
      </c>
      <c r="H361" t="s">
        <v>6</v>
      </c>
      <c r="I361" t="b" cm="1">
        <f t="array" ref="I361">SUMPRODUCT(--(D361=Assumptions!$A$4:$A$12))&gt;0</f>
        <v>1</v>
      </c>
    </row>
    <row r="362" spans="1:9" x14ac:dyDescent="0.2">
      <c r="A362" t="s">
        <v>298</v>
      </c>
      <c r="B362" t="s">
        <v>318</v>
      </c>
      <c r="D362" t="s">
        <v>1202</v>
      </c>
      <c r="E362" t="s">
        <v>319</v>
      </c>
      <c r="F362" t="s">
        <v>320</v>
      </c>
      <c r="G362" t="s">
        <v>5</v>
      </c>
      <c r="H362" t="s">
        <v>6</v>
      </c>
      <c r="I362" t="b" cm="1">
        <f t="array" ref="I362">SUMPRODUCT(--(D362=Assumptions!$A$4:$A$12))&gt;0</f>
        <v>1</v>
      </c>
    </row>
    <row r="363" spans="1:9" x14ac:dyDescent="0.2">
      <c r="A363" t="s">
        <v>298</v>
      </c>
      <c r="B363" t="s">
        <v>321</v>
      </c>
      <c r="D363" t="s">
        <v>19</v>
      </c>
      <c r="E363" t="s">
        <v>322</v>
      </c>
      <c r="F363" t="s">
        <v>323</v>
      </c>
      <c r="G363" t="s">
        <v>15</v>
      </c>
      <c r="H363" t="s">
        <v>6</v>
      </c>
      <c r="I363" t="b" cm="1">
        <f t="array" ref="I363">SUMPRODUCT(--(D363=Assumptions!$A$4:$A$12))&gt;0</f>
        <v>1</v>
      </c>
    </row>
    <row r="364" spans="1:9" x14ac:dyDescent="0.2">
      <c r="A364" t="s">
        <v>298</v>
      </c>
      <c r="B364" t="s">
        <v>321</v>
      </c>
      <c r="D364" t="s">
        <v>19</v>
      </c>
      <c r="E364" t="s">
        <v>324</v>
      </c>
      <c r="F364" t="s">
        <v>325</v>
      </c>
      <c r="G364" t="s">
        <v>48</v>
      </c>
      <c r="H364" t="s">
        <v>6</v>
      </c>
      <c r="I364" t="b" cm="1">
        <f t="array" ref="I364">SUMPRODUCT(--(D364=Assumptions!$A$4:$A$12))&gt;0</f>
        <v>1</v>
      </c>
    </row>
    <row r="365" spans="1:9" x14ac:dyDescent="0.2">
      <c r="A365" t="s">
        <v>298</v>
      </c>
      <c r="B365" t="s">
        <v>1665</v>
      </c>
      <c r="D365" t="s">
        <v>1204</v>
      </c>
      <c r="E365" t="s">
        <v>1666</v>
      </c>
      <c r="F365" t="s">
        <v>1667</v>
      </c>
      <c r="G365" t="s">
        <v>15</v>
      </c>
      <c r="H365" t="s">
        <v>6</v>
      </c>
      <c r="I365" t="b" cm="1">
        <f t="array" ref="I365">SUMPRODUCT(--(D365=Assumptions!$A$4:$A$12))&gt;0</f>
        <v>0</v>
      </c>
    </row>
    <row r="366" spans="1:9" x14ac:dyDescent="0.2">
      <c r="A366" t="s">
        <v>298</v>
      </c>
      <c r="B366" t="s">
        <v>1668</v>
      </c>
      <c r="D366" t="s">
        <v>1204</v>
      </c>
      <c r="E366" t="s">
        <v>1669</v>
      </c>
      <c r="F366" t="s">
        <v>1670</v>
      </c>
      <c r="G366" t="s">
        <v>15</v>
      </c>
      <c r="H366" t="s">
        <v>6</v>
      </c>
      <c r="I366" t="b" cm="1">
        <f t="array" ref="I366">SUMPRODUCT(--(D366=Assumptions!$A$4:$A$12))&gt;0</f>
        <v>0</v>
      </c>
    </row>
    <row r="367" spans="1:9" x14ac:dyDescent="0.2">
      <c r="A367" t="s">
        <v>298</v>
      </c>
      <c r="B367" t="s">
        <v>1671</v>
      </c>
      <c r="D367" t="s">
        <v>1202</v>
      </c>
      <c r="E367" t="s">
        <v>73</v>
      </c>
      <c r="F367" t="s">
        <v>74</v>
      </c>
      <c r="G367" t="s">
        <v>15</v>
      </c>
      <c r="H367" t="s">
        <v>6</v>
      </c>
      <c r="I367" t="b" cm="1">
        <f t="array" ref="I367">SUMPRODUCT(--(D367=Assumptions!$A$4:$A$12))&gt;0</f>
        <v>1</v>
      </c>
    </row>
    <row r="368" spans="1:9" x14ac:dyDescent="0.2">
      <c r="A368" t="s">
        <v>326</v>
      </c>
      <c r="B368" t="s">
        <v>1672</v>
      </c>
      <c r="D368" t="s">
        <v>1193</v>
      </c>
      <c r="E368" t="s">
        <v>1371</v>
      </c>
      <c r="F368" t="s">
        <v>1372</v>
      </c>
      <c r="G368" t="s">
        <v>5</v>
      </c>
      <c r="H368" t="s">
        <v>6</v>
      </c>
      <c r="I368" t="b" cm="1">
        <f t="array" ref="I368">SUMPRODUCT(--(D368=Assumptions!$A$4:$A$12))&gt;0</f>
        <v>1</v>
      </c>
    </row>
    <row r="369" spans="1:9" x14ac:dyDescent="0.2">
      <c r="A369" t="s">
        <v>326</v>
      </c>
      <c r="B369" t="s">
        <v>1673</v>
      </c>
      <c r="D369" t="s">
        <v>1193</v>
      </c>
      <c r="E369" t="s">
        <v>10</v>
      </c>
      <c r="F369" t="s">
        <v>11</v>
      </c>
      <c r="G369" t="s">
        <v>5</v>
      </c>
      <c r="H369" t="s">
        <v>6</v>
      </c>
      <c r="I369" t="b" cm="1">
        <f t="array" ref="I369">SUMPRODUCT(--(D369=Assumptions!$A$4:$A$12))&gt;0</f>
        <v>1</v>
      </c>
    </row>
    <row r="370" spans="1:9" x14ac:dyDescent="0.2">
      <c r="A370" t="s">
        <v>326</v>
      </c>
      <c r="B370" t="s">
        <v>1674</v>
      </c>
      <c r="D370" t="s">
        <v>1193</v>
      </c>
      <c r="E370" t="s">
        <v>1675</v>
      </c>
      <c r="F370" t="s">
        <v>1676</v>
      </c>
      <c r="G370" t="s">
        <v>5</v>
      </c>
      <c r="H370" t="s">
        <v>6</v>
      </c>
      <c r="I370" t="b" cm="1">
        <f t="array" ref="I370">SUMPRODUCT(--(D370=Assumptions!$A$4:$A$12))&gt;0</f>
        <v>1</v>
      </c>
    </row>
    <row r="371" spans="1:9" x14ac:dyDescent="0.2">
      <c r="A371" t="s">
        <v>326</v>
      </c>
      <c r="B371" t="s">
        <v>1677</v>
      </c>
      <c r="D371" t="s">
        <v>1204</v>
      </c>
      <c r="E371" t="s">
        <v>1678</v>
      </c>
      <c r="F371" t="s">
        <v>1679</v>
      </c>
      <c r="G371" t="s">
        <v>5</v>
      </c>
      <c r="H371" t="s">
        <v>6</v>
      </c>
      <c r="I371" t="b" cm="1">
        <f t="array" ref="I371">SUMPRODUCT(--(D371=Assumptions!$A$4:$A$12))&gt;0</f>
        <v>0</v>
      </c>
    </row>
    <row r="372" spans="1:9" x14ac:dyDescent="0.2">
      <c r="A372" t="s">
        <v>326</v>
      </c>
      <c r="B372" t="s">
        <v>1680</v>
      </c>
      <c r="D372" t="s">
        <v>1204</v>
      </c>
      <c r="E372" t="s">
        <v>327</v>
      </c>
      <c r="F372" t="s">
        <v>328</v>
      </c>
      <c r="G372" t="s">
        <v>5</v>
      </c>
      <c r="H372" t="s">
        <v>6</v>
      </c>
      <c r="I372" t="b" cm="1">
        <f t="array" ref="I372">SUMPRODUCT(--(D372=Assumptions!$A$4:$A$12))&gt;0</f>
        <v>0</v>
      </c>
    </row>
    <row r="373" spans="1:9" x14ac:dyDescent="0.2">
      <c r="A373" t="s">
        <v>326</v>
      </c>
      <c r="B373" t="s">
        <v>329</v>
      </c>
      <c r="D373" t="s">
        <v>19</v>
      </c>
      <c r="E373" t="s">
        <v>330</v>
      </c>
      <c r="F373" t="s">
        <v>331</v>
      </c>
      <c r="G373" t="s">
        <v>5</v>
      </c>
      <c r="H373" t="s">
        <v>6</v>
      </c>
      <c r="I373" t="b" cm="1">
        <f t="array" ref="I373">SUMPRODUCT(--(D373=Assumptions!$A$4:$A$12))&gt;0</f>
        <v>1</v>
      </c>
    </row>
    <row r="374" spans="1:9" x14ac:dyDescent="0.2">
      <c r="A374" t="s">
        <v>326</v>
      </c>
      <c r="B374" t="s">
        <v>332</v>
      </c>
      <c r="D374" t="s">
        <v>19</v>
      </c>
      <c r="E374" t="s">
        <v>333</v>
      </c>
      <c r="F374" t="s">
        <v>334</v>
      </c>
      <c r="G374" t="s">
        <v>5</v>
      </c>
      <c r="H374" t="s">
        <v>6</v>
      </c>
      <c r="I374" t="b" cm="1">
        <f t="array" ref="I374">SUMPRODUCT(--(D374=Assumptions!$A$4:$A$12))&gt;0</f>
        <v>1</v>
      </c>
    </row>
    <row r="375" spans="1:9" x14ac:dyDescent="0.2">
      <c r="A375" t="s">
        <v>326</v>
      </c>
      <c r="B375" t="s">
        <v>335</v>
      </c>
      <c r="D375" t="s">
        <v>19</v>
      </c>
      <c r="E375" t="s">
        <v>336</v>
      </c>
      <c r="F375" t="s">
        <v>337</v>
      </c>
      <c r="G375" t="s">
        <v>5</v>
      </c>
      <c r="H375" t="s">
        <v>6</v>
      </c>
      <c r="I375" t="b" cm="1">
        <f t="array" ref="I375">SUMPRODUCT(--(D375=Assumptions!$A$4:$A$12))&gt;0</f>
        <v>1</v>
      </c>
    </row>
    <row r="376" spans="1:9" x14ac:dyDescent="0.2">
      <c r="A376" t="s">
        <v>326</v>
      </c>
      <c r="B376" t="s">
        <v>1681</v>
      </c>
      <c r="D376" t="s">
        <v>1204</v>
      </c>
      <c r="E376" t="s">
        <v>139</v>
      </c>
      <c r="F376" t="s">
        <v>140</v>
      </c>
      <c r="G376" t="s">
        <v>5</v>
      </c>
      <c r="H376" t="s">
        <v>6</v>
      </c>
      <c r="I376" t="b" cm="1">
        <f t="array" ref="I376">SUMPRODUCT(--(D376=Assumptions!$A$4:$A$12))&gt;0</f>
        <v>0</v>
      </c>
    </row>
    <row r="377" spans="1:9" x14ac:dyDescent="0.2">
      <c r="A377" t="s">
        <v>326</v>
      </c>
      <c r="B377" t="s">
        <v>1682</v>
      </c>
      <c r="D377" t="s">
        <v>1204</v>
      </c>
      <c r="E377" t="s">
        <v>1683</v>
      </c>
      <c r="F377" t="s">
        <v>1684</v>
      </c>
      <c r="G377" t="s">
        <v>5</v>
      </c>
      <c r="H377" t="s">
        <v>6</v>
      </c>
      <c r="I377" t="b" cm="1">
        <f t="array" ref="I377">SUMPRODUCT(--(D377=Assumptions!$A$4:$A$12))&gt;0</f>
        <v>0</v>
      </c>
    </row>
    <row r="378" spans="1:9" x14ac:dyDescent="0.2">
      <c r="A378" t="s">
        <v>326</v>
      </c>
      <c r="B378" t="s">
        <v>1685</v>
      </c>
      <c r="D378" t="s">
        <v>1202</v>
      </c>
      <c r="E378" t="s">
        <v>1686</v>
      </c>
      <c r="F378" t="s">
        <v>1687</v>
      </c>
      <c r="G378" t="s">
        <v>5</v>
      </c>
      <c r="H378" t="s">
        <v>6</v>
      </c>
      <c r="I378" t="b" cm="1">
        <f t="array" ref="I378">SUMPRODUCT(--(D378=Assumptions!$A$4:$A$12))&gt;0</f>
        <v>1</v>
      </c>
    </row>
    <row r="379" spans="1:9" x14ac:dyDescent="0.2">
      <c r="A379" t="s">
        <v>326</v>
      </c>
      <c r="B379" t="s">
        <v>1688</v>
      </c>
      <c r="D379" t="s">
        <v>1202</v>
      </c>
      <c r="E379" t="s">
        <v>73</v>
      </c>
      <c r="F379" t="s">
        <v>74</v>
      </c>
      <c r="G379" t="s">
        <v>5</v>
      </c>
      <c r="H379" t="s">
        <v>6</v>
      </c>
      <c r="I379" t="b" cm="1">
        <f t="array" ref="I379">SUMPRODUCT(--(D379=Assumptions!$A$4:$A$12))&gt;0</f>
        <v>1</v>
      </c>
    </row>
    <row r="380" spans="1:9" x14ac:dyDescent="0.2">
      <c r="A380" t="s">
        <v>326</v>
      </c>
      <c r="B380" t="s">
        <v>338</v>
      </c>
      <c r="D380" t="s">
        <v>19</v>
      </c>
      <c r="E380" t="s">
        <v>51</v>
      </c>
      <c r="F380" t="s">
        <v>52</v>
      </c>
      <c r="G380" t="s">
        <v>339</v>
      </c>
      <c r="H380" t="s">
        <v>6</v>
      </c>
      <c r="I380" t="b" cm="1">
        <f t="array" ref="I380">SUMPRODUCT(--(D380=Assumptions!$A$4:$A$12))&gt;0</f>
        <v>1</v>
      </c>
    </row>
    <row r="381" spans="1:9" x14ac:dyDescent="0.2">
      <c r="A381" t="s">
        <v>326</v>
      </c>
      <c r="B381" t="s">
        <v>338</v>
      </c>
      <c r="D381" t="s">
        <v>19</v>
      </c>
      <c r="E381" t="s">
        <v>46</v>
      </c>
      <c r="F381" t="s">
        <v>47</v>
      </c>
      <c r="G381" t="s">
        <v>48</v>
      </c>
      <c r="H381" t="s">
        <v>6</v>
      </c>
      <c r="I381" t="b" cm="1">
        <f t="array" ref="I381">SUMPRODUCT(--(D381=Assumptions!$A$4:$A$12))&gt;0</f>
        <v>1</v>
      </c>
    </row>
    <row r="382" spans="1:9" x14ac:dyDescent="0.2">
      <c r="A382" t="s">
        <v>326</v>
      </c>
      <c r="B382" t="s">
        <v>340</v>
      </c>
      <c r="D382" t="s">
        <v>97</v>
      </c>
      <c r="E382" t="s">
        <v>28</v>
      </c>
      <c r="F382" t="s">
        <v>29</v>
      </c>
      <c r="G382" t="s">
        <v>5</v>
      </c>
      <c r="H382" t="s">
        <v>6</v>
      </c>
      <c r="I382" t="b" cm="1">
        <f t="array" ref="I382">SUMPRODUCT(--(D382=Assumptions!$A$4:$A$12))&gt;0</f>
        <v>1</v>
      </c>
    </row>
    <row r="383" spans="1:9" x14ac:dyDescent="0.2">
      <c r="A383" t="s">
        <v>326</v>
      </c>
      <c r="B383" t="s">
        <v>1689</v>
      </c>
      <c r="D383" t="s">
        <v>1204</v>
      </c>
      <c r="E383" t="s">
        <v>73</v>
      </c>
      <c r="F383" t="s">
        <v>74</v>
      </c>
      <c r="G383" t="s">
        <v>15</v>
      </c>
      <c r="H383" t="s">
        <v>6</v>
      </c>
      <c r="I383" t="b" cm="1">
        <f t="array" ref="I383">SUMPRODUCT(--(D383=Assumptions!$A$4:$A$12))&gt;0</f>
        <v>0</v>
      </c>
    </row>
    <row r="384" spans="1:9" x14ac:dyDescent="0.2">
      <c r="A384" t="s">
        <v>326</v>
      </c>
      <c r="B384" t="s">
        <v>1690</v>
      </c>
      <c r="D384" t="s">
        <v>1204</v>
      </c>
      <c r="E384" t="s">
        <v>1691</v>
      </c>
      <c r="F384" t="s">
        <v>1692</v>
      </c>
      <c r="G384" t="s">
        <v>15</v>
      </c>
      <c r="H384" t="s">
        <v>6</v>
      </c>
      <c r="I384" t="b" cm="1">
        <f t="array" ref="I384">SUMPRODUCT(--(D384=Assumptions!$A$4:$A$12))&gt;0</f>
        <v>0</v>
      </c>
    </row>
    <row r="385" spans="1:9" x14ac:dyDescent="0.2">
      <c r="A385" t="s">
        <v>326</v>
      </c>
      <c r="B385" t="s">
        <v>1693</v>
      </c>
      <c r="D385" t="s">
        <v>1204</v>
      </c>
      <c r="E385" t="s">
        <v>265</v>
      </c>
      <c r="F385" t="s">
        <v>266</v>
      </c>
      <c r="G385" t="s">
        <v>5</v>
      </c>
      <c r="H385" t="s">
        <v>6</v>
      </c>
      <c r="I385" t="b" cm="1">
        <f t="array" ref="I385">SUMPRODUCT(--(D385=Assumptions!$A$4:$A$12))&gt;0</f>
        <v>0</v>
      </c>
    </row>
    <row r="386" spans="1:9" x14ac:dyDescent="0.2">
      <c r="A386" t="s">
        <v>326</v>
      </c>
      <c r="B386" t="s">
        <v>1694</v>
      </c>
      <c r="D386" t="s">
        <v>1204</v>
      </c>
      <c r="E386" t="s">
        <v>1632</v>
      </c>
      <c r="F386" t="s">
        <v>1633</v>
      </c>
      <c r="G386" t="s">
        <v>5</v>
      </c>
      <c r="H386" t="s">
        <v>6</v>
      </c>
      <c r="I386" t="b" cm="1">
        <f t="array" ref="I386">SUMPRODUCT(--(D386=Assumptions!$A$4:$A$12))&gt;0</f>
        <v>0</v>
      </c>
    </row>
    <row r="387" spans="1:9" x14ac:dyDescent="0.2">
      <c r="A387" t="s">
        <v>326</v>
      </c>
      <c r="B387" t="s">
        <v>1695</v>
      </c>
      <c r="D387" t="s">
        <v>1204</v>
      </c>
      <c r="E387" t="s">
        <v>1696</v>
      </c>
      <c r="F387" t="s">
        <v>1697</v>
      </c>
      <c r="G387" t="s">
        <v>15</v>
      </c>
      <c r="H387" t="s">
        <v>6</v>
      </c>
      <c r="I387" t="b" cm="1">
        <f t="array" ref="I387">SUMPRODUCT(--(D387=Assumptions!$A$4:$A$12))&gt;0</f>
        <v>0</v>
      </c>
    </row>
    <row r="388" spans="1:9" x14ac:dyDescent="0.2">
      <c r="A388" t="s">
        <v>326</v>
      </c>
      <c r="B388" t="s">
        <v>1698</v>
      </c>
      <c r="D388" t="s">
        <v>1202</v>
      </c>
      <c r="E388" t="s">
        <v>341</v>
      </c>
      <c r="F388" t="s">
        <v>342</v>
      </c>
      <c r="G388" t="s">
        <v>5</v>
      </c>
      <c r="H388" t="s">
        <v>6</v>
      </c>
      <c r="I388" t="b" cm="1">
        <f t="array" ref="I388">SUMPRODUCT(--(D388=Assumptions!$A$4:$A$12))&gt;0</f>
        <v>1</v>
      </c>
    </row>
    <row r="389" spans="1:9" x14ac:dyDescent="0.2">
      <c r="A389" t="s">
        <v>326</v>
      </c>
      <c r="B389" t="s">
        <v>343</v>
      </c>
      <c r="D389" t="s">
        <v>1202</v>
      </c>
      <c r="E389" t="s">
        <v>10</v>
      </c>
      <c r="F389" t="s">
        <v>11</v>
      </c>
      <c r="G389" t="s">
        <v>5</v>
      </c>
      <c r="H389" t="s">
        <v>6</v>
      </c>
      <c r="I389" t="b" cm="1">
        <f t="array" ref="I389">SUMPRODUCT(--(D389=Assumptions!$A$4:$A$12))&gt;0</f>
        <v>1</v>
      </c>
    </row>
    <row r="390" spans="1:9" x14ac:dyDescent="0.2">
      <c r="A390" t="s">
        <v>326</v>
      </c>
      <c r="B390" t="s">
        <v>1699</v>
      </c>
      <c r="D390" t="s">
        <v>1202</v>
      </c>
      <c r="E390" t="s">
        <v>114</v>
      </c>
      <c r="F390" t="s">
        <v>115</v>
      </c>
      <c r="G390" t="s">
        <v>15</v>
      </c>
      <c r="H390" t="s">
        <v>6</v>
      </c>
      <c r="I390" t="b" cm="1">
        <f t="array" ref="I390">SUMPRODUCT(--(D390=Assumptions!$A$4:$A$12))&gt;0</f>
        <v>1</v>
      </c>
    </row>
    <row r="391" spans="1:9" x14ac:dyDescent="0.2">
      <c r="A391" t="s">
        <v>326</v>
      </c>
      <c r="B391" t="s">
        <v>12</v>
      </c>
      <c r="D391" t="s">
        <v>19</v>
      </c>
      <c r="E391" t="s">
        <v>13</v>
      </c>
      <c r="F391" t="s">
        <v>14</v>
      </c>
      <c r="G391" t="s">
        <v>5</v>
      </c>
      <c r="H391" t="s">
        <v>6</v>
      </c>
      <c r="I391" t="b" cm="1">
        <f t="array" ref="I391">SUMPRODUCT(--(D391=Assumptions!$A$4:$A$12))&gt;0</f>
        <v>1</v>
      </c>
    </row>
    <row r="392" spans="1:9" x14ac:dyDescent="0.2">
      <c r="A392" t="s">
        <v>326</v>
      </c>
      <c r="B392" t="s">
        <v>344</v>
      </c>
      <c r="D392" t="s">
        <v>1321</v>
      </c>
      <c r="E392" t="s">
        <v>345</v>
      </c>
      <c r="F392" t="s">
        <v>346</v>
      </c>
      <c r="G392" t="s">
        <v>1700</v>
      </c>
      <c r="H392" t="s">
        <v>6</v>
      </c>
      <c r="I392" t="b" cm="1">
        <f t="array" ref="I392">SUMPRODUCT(--(D392=Assumptions!$A$4:$A$12))&gt;0</f>
        <v>0</v>
      </c>
    </row>
    <row r="393" spans="1:9" x14ac:dyDescent="0.2">
      <c r="A393" t="s">
        <v>347</v>
      </c>
      <c r="B393" t="s">
        <v>1701</v>
      </c>
      <c r="D393" t="s">
        <v>1193</v>
      </c>
      <c r="E393" t="s">
        <v>327</v>
      </c>
      <c r="F393" t="s">
        <v>328</v>
      </c>
      <c r="G393" t="s">
        <v>15</v>
      </c>
      <c r="H393" t="s">
        <v>6</v>
      </c>
      <c r="I393" t="b" cm="1">
        <f t="array" ref="I393">SUMPRODUCT(--(D393=Assumptions!$A$4:$A$12))&gt;0</f>
        <v>1</v>
      </c>
    </row>
    <row r="394" spans="1:9" x14ac:dyDescent="0.2">
      <c r="A394" t="s">
        <v>347</v>
      </c>
      <c r="B394" t="s">
        <v>1702</v>
      </c>
      <c r="D394" t="s">
        <v>1193</v>
      </c>
      <c r="E394" t="s">
        <v>1703</v>
      </c>
      <c r="F394" t="s">
        <v>1704</v>
      </c>
      <c r="G394" t="s">
        <v>5</v>
      </c>
      <c r="H394" t="s">
        <v>6</v>
      </c>
      <c r="I394" t="b" cm="1">
        <f t="array" ref="I394">SUMPRODUCT(--(D394=Assumptions!$A$4:$A$12))&gt;0</f>
        <v>1</v>
      </c>
    </row>
    <row r="395" spans="1:9" x14ac:dyDescent="0.2">
      <c r="A395" t="s">
        <v>347</v>
      </c>
      <c r="B395" t="s">
        <v>1705</v>
      </c>
      <c r="D395" t="s">
        <v>1193</v>
      </c>
      <c r="E395" t="s">
        <v>348</v>
      </c>
      <c r="F395" t="s">
        <v>349</v>
      </c>
      <c r="G395" t="s">
        <v>5</v>
      </c>
      <c r="H395" t="s">
        <v>6</v>
      </c>
      <c r="I395" t="b" cm="1">
        <f t="array" ref="I395">SUMPRODUCT(--(D395=Assumptions!$A$4:$A$12))&gt;0</f>
        <v>1</v>
      </c>
    </row>
    <row r="396" spans="1:9" x14ac:dyDescent="0.2">
      <c r="A396" t="s">
        <v>347</v>
      </c>
      <c r="B396" t="s">
        <v>1706</v>
      </c>
      <c r="D396" t="s">
        <v>1193</v>
      </c>
      <c r="E396" t="s">
        <v>10</v>
      </c>
      <c r="F396" t="s">
        <v>11</v>
      </c>
      <c r="G396" t="s">
        <v>5</v>
      </c>
      <c r="H396" t="s">
        <v>6</v>
      </c>
      <c r="I396" t="b" cm="1">
        <f t="array" ref="I396">SUMPRODUCT(--(D396=Assumptions!$A$4:$A$12))&gt;0</f>
        <v>1</v>
      </c>
    </row>
    <row r="397" spans="1:9" x14ac:dyDescent="0.2">
      <c r="A397" t="s">
        <v>347</v>
      </c>
      <c r="B397" t="s">
        <v>1707</v>
      </c>
      <c r="D397" t="s">
        <v>1193</v>
      </c>
      <c r="E397" t="s">
        <v>10</v>
      </c>
      <c r="F397" t="s">
        <v>11</v>
      </c>
      <c r="G397" t="s">
        <v>5</v>
      </c>
      <c r="H397" t="s">
        <v>6</v>
      </c>
      <c r="I397" t="b" cm="1">
        <f t="array" ref="I397">SUMPRODUCT(--(D397=Assumptions!$A$4:$A$12))&gt;0</f>
        <v>1</v>
      </c>
    </row>
    <row r="398" spans="1:9" x14ac:dyDescent="0.2">
      <c r="A398" t="s">
        <v>347</v>
      </c>
      <c r="B398" t="s">
        <v>1708</v>
      </c>
      <c r="D398" t="s">
        <v>1202</v>
      </c>
      <c r="E398" t="s">
        <v>1709</v>
      </c>
      <c r="F398" t="s">
        <v>1710</v>
      </c>
      <c r="G398" t="s">
        <v>5</v>
      </c>
      <c r="H398" t="s">
        <v>27</v>
      </c>
      <c r="I398" t="b" cm="1">
        <f t="array" ref="I398">SUMPRODUCT(--(D398=Assumptions!$A$4:$A$12))&gt;0</f>
        <v>1</v>
      </c>
    </row>
    <row r="399" spans="1:9" x14ac:dyDescent="0.2">
      <c r="A399" t="s">
        <v>347</v>
      </c>
      <c r="B399" t="s">
        <v>1708</v>
      </c>
      <c r="D399" t="s">
        <v>1202</v>
      </c>
      <c r="E399" t="s">
        <v>1711</v>
      </c>
      <c r="F399" t="s">
        <v>1712</v>
      </c>
      <c r="G399" t="s">
        <v>5</v>
      </c>
      <c r="H399" t="s">
        <v>27</v>
      </c>
      <c r="I399" t="b" cm="1">
        <f t="array" ref="I399">SUMPRODUCT(--(D399=Assumptions!$A$4:$A$12))&gt;0</f>
        <v>1</v>
      </c>
    </row>
    <row r="400" spans="1:9" x14ac:dyDescent="0.2">
      <c r="A400" t="s">
        <v>347</v>
      </c>
      <c r="B400" t="s">
        <v>1708</v>
      </c>
      <c r="D400" t="s">
        <v>1202</v>
      </c>
      <c r="E400" t="s">
        <v>1713</v>
      </c>
      <c r="F400" t="s">
        <v>1714</v>
      </c>
      <c r="G400" t="s">
        <v>5</v>
      </c>
      <c r="H400" t="s">
        <v>27</v>
      </c>
      <c r="I400" t="b" cm="1">
        <f t="array" ref="I400">SUMPRODUCT(--(D400=Assumptions!$A$4:$A$12))&gt;0</f>
        <v>1</v>
      </c>
    </row>
    <row r="401" spans="1:9" x14ac:dyDescent="0.2">
      <c r="A401" t="s">
        <v>347</v>
      </c>
      <c r="B401" t="s">
        <v>1715</v>
      </c>
      <c r="D401" t="s">
        <v>1202</v>
      </c>
      <c r="E401" t="s">
        <v>28</v>
      </c>
      <c r="F401" t="s">
        <v>29</v>
      </c>
      <c r="G401" t="s">
        <v>5</v>
      </c>
      <c r="H401" t="s">
        <v>6</v>
      </c>
      <c r="I401" t="b" cm="1">
        <f t="array" ref="I401">SUMPRODUCT(--(D401=Assumptions!$A$4:$A$12))&gt;0</f>
        <v>1</v>
      </c>
    </row>
    <row r="402" spans="1:9" x14ac:dyDescent="0.2">
      <c r="A402" t="s">
        <v>347</v>
      </c>
      <c r="B402" t="s">
        <v>1716</v>
      </c>
      <c r="D402" t="s">
        <v>1202</v>
      </c>
      <c r="E402" t="s">
        <v>1717</v>
      </c>
      <c r="F402" t="s">
        <v>1718</v>
      </c>
      <c r="G402" t="s">
        <v>5</v>
      </c>
      <c r="H402" t="s">
        <v>6</v>
      </c>
      <c r="I402" t="b" cm="1">
        <f t="array" ref="I402">SUMPRODUCT(--(D402=Assumptions!$A$4:$A$12))&gt;0</f>
        <v>1</v>
      </c>
    </row>
    <row r="403" spans="1:9" x14ac:dyDescent="0.2">
      <c r="A403" t="s">
        <v>347</v>
      </c>
      <c r="B403" t="s">
        <v>1716</v>
      </c>
      <c r="D403" t="s">
        <v>1202</v>
      </c>
      <c r="E403" t="s">
        <v>350</v>
      </c>
      <c r="F403" t="s">
        <v>351</v>
      </c>
      <c r="G403" t="s">
        <v>5</v>
      </c>
      <c r="H403" t="s">
        <v>27</v>
      </c>
      <c r="I403" t="b" cm="1">
        <f t="array" ref="I403">SUMPRODUCT(--(D403=Assumptions!$A$4:$A$12))&gt;0</f>
        <v>1</v>
      </c>
    </row>
    <row r="404" spans="1:9" x14ac:dyDescent="0.2">
      <c r="A404" t="s">
        <v>347</v>
      </c>
      <c r="B404" t="s">
        <v>1719</v>
      </c>
      <c r="D404" t="s">
        <v>1202</v>
      </c>
      <c r="E404" t="s">
        <v>1358</v>
      </c>
      <c r="F404" t="s">
        <v>1359</v>
      </c>
      <c r="G404" t="s">
        <v>5</v>
      </c>
      <c r="H404" t="s">
        <v>6</v>
      </c>
      <c r="I404" t="b" cm="1">
        <f t="array" ref="I404">SUMPRODUCT(--(D404=Assumptions!$A$4:$A$12))&gt;0</f>
        <v>1</v>
      </c>
    </row>
    <row r="405" spans="1:9" x14ac:dyDescent="0.2">
      <c r="A405" t="s">
        <v>347</v>
      </c>
      <c r="B405" t="s">
        <v>1720</v>
      </c>
      <c r="D405" t="s">
        <v>1204</v>
      </c>
      <c r="E405" t="s">
        <v>1358</v>
      </c>
      <c r="F405" t="s">
        <v>1359</v>
      </c>
      <c r="G405" t="s">
        <v>5</v>
      </c>
      <c r="H405" t="s">
        <v>6</v>
      </c>
      <c r="I405" t="b" cm="1">
        <f t="array" ref="I405">SUMPRODUCT(--(D405=Assumptions!$A$4:$A$12))&gt;0</f>
        <v>0</v>
      </c>
    </row>
    <row r="406" spans="1:9" x14ac:dyDescent="0.2">
      <c r="A406" t="s">
        <v>347</v>
      </c>
      <c r="B406" t="s">
        <v>1721</v>
      </c>
      <c r="D406" t="s">
        <v>1204</v>
      </c>
      <c r="E406" t="s">
        <v>1448</v>
      </c>
      <c r="F406" t="s">
        <v>1449</v>
      </c>
      <c r="G406" t="s">
        <v>15</v>
      </c>
      <c r="H406" t="s">
        <v>6</v>
      </c>
      <c r="I406" t="b" cm="1">
        <f t="array" ref="I406">SUMPRODUCT(--(D406=Assumptions!$A$4:$A$12))&gt;0</f>
        <v>0</v>
      </c>
    </row>
    <row r="407" spans="1:9" x14ac:dyDescent="0.2">
      <c r="A407" t="s">
        <v>347</v>
      </c>
      <c r="B407" t="s">
        <v>1722</v>
      </c>
      <c r="D407" t="s">
        <v>1202</v>
      </c>
      <c r="E407" t="s">
        <v>1723</v>
      </c>
      <c r="F407" t="s">
        <v>1724</v>
      </c>
      <c r="G407" t="s">
        <v>5</v>
      </c>
      <c r="H407" t="s">
        <v>6</v>
      </c>
      <c r="I407" t="b" cm="1">
        <f t="array" ref="I407">SUMPRODUCT(--(D407=Assumptions!$A$4:$A$12))&gt;0</f>
        <v>1</v>
      </c>
    </row>
    <row r="408" spans="1:9" x14ac:dyDescent="0.2">
      <c r="A408" t="s">
        <v>347</v>
      </c>
      <c r="B408" t="s">
        <v>1722</v>
      </c>
      <c r="D408" t="s">
        <v>1202</v>
      </c>
      <c r="E408" t="s">
        <v>1725</v>
      </c>
      <c r="F408" t="s">
        <v>1726</v>
      </c>
      <c r="G408" t="s">
        <v>5</v>
      </c>
      <c r="H408" t="s">
        <v>27</v>
      </c>
      <c r="I408" t="b" cm="1">
        <f t="array" ref="I408">SUMPRODUCT(--(D408=Assumptions!$A$4:$A$12))&gt;0</f>
        <v>1</v>
      </c>
    </row>
    <row r="409" spans="1:9" x14ac:dyDescent="0.2">
      <c r="A409" t="s">
        <v>347</v>
      </c>
      <c r="B409" t="s">
        <v>1727</v>
      </c>
      <c r="D409" t="s">
        <v>1202</v>
      </c>
      <c r="E409" t="s">
        <v>1728</v>
      </c>
      <c r="F409" t="s">
        <v>1729</v>
      </c>
      <c r="G409" t="s">
        <v>15</v>
      </c>
      <c r="H409" t="s">
        <v>6</v>
      </c>
      <c r="I409" t="b" cm="1">
        <f t="array" ref="I409">SUMPRODUCT(--(D409=Assumptions!$A$4:$A$12))&gt;0</f>
        <v>1</v>
      </c>
    </row>
    <row r="410" spans="1:9" x14ac:dyDescent="0.2">
      <c r="A410" t="s">
        <v>347</v>
      </c>
      <c r="B410" t="s">
        <v>1730</v>
      </c>
      <c r="D410" t="s">
        <v>1204</v>
      </c>
      <c r="E410" t="s">
        <v>1731</v>
      </c>
      <c r="F410" t="s">
        <v>1732</v>
      </c>
      <c r="G410" t="s">
        <v>15</v>
      </c>
      <c r="H410" t="s">
        <v>6</v>
      </c>
      <c r="I410" t="b" cm="1">
        <f t="array" ref="I410">SUMPRODUCT(--(D410=Assumptions!$A$4:$A$12))&gt;0</f>
        <v>0</v>
      </c>
    </row>
    <row r="411" spans="1:9" x14ac:dyDescent="0.2">
      <c r="A411" t="s">
        <v>347</v>
      </c>
      <c r="B411" t="s">
        <v>352</v>
      </c>
      <c r="D411" t="s">
        <v>19</v>
      </c>
      <c r="E411" t="s">
        <v>10</v>
      </c>
      <c r="F411" t="s">
        <v>11</v>
      </c>
      <c r="G411" t="s">
        <v>5</v>
      </c>
      <c r="H411" t="s">
        <v>6</v>
      </c>
      <c r="I411" t="b" cm="1">
        <f t="array" ref="I411">SUMPRODUCT(--(D411=Assumptions!$A$4:$A$12))&gt;0</f>
        <v>1</v>
      </c>
    </row>
    <row r="412" spans="1:9" x14ac:dyDescent="0.2">
      <c r="A412" t="s">
        <v>347</v>
      </c>
      <c r="B412" t="s">
        <v>352</v>
      </c>
      <c r="D412" t="s">
        <v>19</v>
      </c>
      <c r="E412" t="s">
        <v>353</v>
      </c>
      <c r="F412" t="s">
        <v>354</v>
      </c>
      <c r="G412" t="s">
        <v>5</v>
      </c>
      <c r="H412" t="s">
        <v>27</v>
      </c>
      <c r="I412" t="b" cm="1">
        <f t="array" ref="I412">SUMPRODUCT(--(D412=Assumptions!$A$4:$A$12))&gt;0</f>
        <v>1</v>
      </c>
    </row>
    <row r="413" spans="1:9" x14ac:dyDescent="0.2">
      <c r="A413" t="s">
        <v>347</v>
      </c>
      <c r="B413" t="s">
        <v>1733</v>
      </c>
      <c r="D413" t="s">
        <v>1284</v>
      </c>
      <c r="E413" t="s">
        <v>1734</v>
      </c>
      <c r="F413" t="s">
        <v>1735</v>
      </c>
      <c r="G413" t="s">
        <v>5</v>
      </c>
      <c r="H413" t="s">
        <v>6</v>
      </c>
      <c r="I413" t="b" cm="1">
        <f t="array" ref="I413">SUMPRODUCT(--(D413=Assumptions!$A$4:$A$12))&gt;0</f>
        <v>0</v>
      </c>
    </row>
    <row r="414" spans="1:9" x14ac:dyDescent="0.2">
      <c r="A414" t="s">
        <v>347</v>
      </c>
      <c r="B414" t="s">
        <v>1736</v>
      </c>
      <c r="D414" t="s">
        <v>1204</v>
      </c>
      <c r="E414" t="s">
        <v>1737</v>
      </c>
      <c r="F414" t="s">
        <v>1738</v>
      </c>
      <c r="G414" t="s">
        <v>15</v>
      </c>
      <c r="H414" t="s">
        <v>6</v>
      </c>
      <c r="I414" t="b" cm="1">
        <f t="array" ref="I414">SUMPRODUCT(--(D414=Assumptions!$A$4:$A$12))&gt;0</f>
        <v>0</v>
      </c>
    </row>
    <row r="415" spans="1:9" x14ac:dyDescent="0.2">
      <c r="A415" t="s">
        <v>347</v>
      </c>
      <c r="B415" t="s">
        <v>1739</v>
      </c>
      <c r="D415" t="s">
        <v>1204</v>
      </c>
      <c r="E415" t="s">
        <v>1740</v>
      </c>
      <c r="F415" t="s">
        <v>1741</v>
      </c>
      <c r="G415" t="s">
        <v>5</v>
      </c>
      <c r="H415" t="s">
        <v>6</v>
      </c>
      <c r="I415" t="b" cm="1">
        <f t="array" ref="I415">SUMPRODUCT(--(D415=Assumptions!$A$4:$A$12))&gt;0</f>
        <v>0</v>
      </c>
    </row>
    <row r="416" spans="1:9" x14ac:dyDescent="0.2">
      <c r="A416" t="s">
        <v>347</v>
      </c>
      <c r="B416" t="s">
        <v>1742</v>
      </c>
      <c r="D416" t="s">
        <v>1202</v>
      </c>
      <c r="E416" t="s">
        <v>46</v>
      </c>
      <c r="F416" t="s">
        <v>47</v>
      </c>
      <c r="G416" t="s">
        <v>5</v>
      </c>
      <c r="H416" t="s">
        <v>6</v>
      </c>
      <c r="I416" t="b" cm="1">
        <f t="array" ref="I416">SUMPRODUCT(--(D416=Assumptions!$A$4:$A$12))&gt;0</f>
        <v>1</v>
      </c>
    </row>
    <row r="417" spans="1:9" x14ac:dyDescent="0.2">
      <c r="A417" t="s">
        <v>347</v>
      </c>
      <c r="B417" t="s">
        <v>1743</v>
      </c>
      <c r="D417" t="s">
        <v>1202</v>
      </c>
      <c r="E417" t="s">
        <v>1744</v>
      </c>
      <c r="F417" t="s">
        <v>1745</v>
      </c>
      <c r="G417" t="s">
        <v>5</v>
      </c>
      <c r="H417" t="s">
        <v>6</v>
      </c>
      <c r="I417" t="b" cm="1">
        <f t="array" ref="I417">SUMPRODUCT(--(D417=Assumptions!$A$4:$A$12))&gt;0</f>
        <v>1</v>
      </c>
    </row>
    <row r="418" spans="1:9" x14ac:dyDescent="0.2">
      <c r="A418" t="s">
        <v>347</v>
      </c>
      <c r="B418" t="s">
        <v>1746</v>
      </c>
      <c r="D418" t="s">
        <v>1204</v>
      </c>
      <c r="E418" t="s">
        <v>1448</v>
      </c>
      <c r="F418" t="s">
        <v>1449</v>
      </c>
      <c r="G418" t="s">
        <v>5</v>
      </c>
      <c r="H418" t="s">
        <v>6</v>
      </c>
      <c r="I418" t="b" cm="1">
        <f t="array" ref="I418">SUMPRODUCT(--(D418=Assumptions!$A$4:$A$12))&gt;0</f>
        <v>0</v>
      </c>
    </row>
    <row r="419" spans="1:9" x14ac:dyDescent="0.2">
      <c r="A419" t="s">
        <v>347</v>
      </c>
      <c r="B419" t="s">
        <v>1747</v>
      </c>
      <c r="D419" t="s">
        <v>1204</v>
      </c>
      <c r="E419" t="s">
        <v>355</v>
      </c>
      <c r="F419" t="s">
        <v>356</v>
      </c>
      <c r="G419" t="s">
        <v>15</v>
      </c>
      <c r="H419" t="s">
        <v>6</v>
      </c>
      <c r="I419" t="b" cm="1">
        <f t="array" ref="I419">SUMPRODUCT(--(D419=Assumptions!$A$4:$A$12))&gt;0</f>
        <v>0</v>
      </c>
    </row>
    <row r="420" spans="1:9" x14ac:dyDescent="0.2">
      <c r="A420" t="s">
        <v>347</v>
      </c>
      <c r="B420" t="s">
        <v>1748</v>
      </c>
      <c r="D420" t="s">
        <v>1202</v>
      </c>
      <c r="E420" t="s">
        <v>1334</v>
      </c>
      <c r="F420" t="s">
        <v>1335</v>
      </c>
      <c r="G420" t="s">
        <v>5</v>
      </c>
      <c r="H420" t="s">
        <v>6</v>
      </c>
      <c r="I420" t="b" cm="1">
        <f t="array" ref="I420">SUMPRODUCT(--(D420=Assumptions!$A$4:$A$12))&gt;0</f>
        <v>1</v>
      </c>
    </row>
    <row r="421" spans="1:9" x14ac:dyDescent="0.2">
      <c r="A421" t="s">
        <v>347</v>
      </c>
      <c r="B421" t="s">
        <v>1749</v>
      </c>
      <c r="D421" t="s">
        <v>1204</v>
      </c>
      <c r="E421" t="s">
        <v>1750</v>
      </c>
      <c r="F421" t="s">
        <v>1751</v>
      </c>
      <c r="G421" t="s">
        <v>5</v>
      </c>
      <c r="H421" t="s">
        <v>6</v>
      </c>
      <c r="I421" t="b" cm="1">
        <f t="array" ref="I421">SUMPRODUCT(--(D421=Assumptions!$A$4:$A$12))&gt;0</f>
        <v>0</v>
      </c>
    </row>
    <row r="422" spans="1:9" x14ac:dyDescent="0.2">
      <c r="A422" t="s">
        <v>347</v>
      </c>
      <c r="B422" t="s">
        <v>1752</v>
      </c>
      <c r="D422" t="s">
        <v>1204</v>
      </c>
      <c r="E422" t="s">
        <v>1753</v>
      </c>
      <c r="F422" t="s">
        <v>1754</v>
      </c>
      <c r="G422" t="s">
        <v>5</v>
      </c>
      <c r="H422" t="s">
        <v>6</v>
      </c>
      <c r="I422" t="b" cm="1">
        <f t="array" ref="I422">SUMPRODUCT(--(D422=Assumptions!$A$4:$A$12))&gt;0</f>
        <v>0</v>
      </c>
    </row>
    <row r="423" spans="1:9" x14ac:dyDescent="0.2">
      <c r="A423" t="s">
        <v>347</v>
      </c>
      <c r="B423" t="s">
        <v>1701</v>
      </c>
      <c r="D423" t="s">
        <v>1202</v>
      </c>
      <c r="E423" t="s">
        <v>327</v>
      </c>
      <c r="F423" t="s">
        <v>328</v>
      </c>
      <c r="G423" t="s">
        <v>5</v>
      </c>
      <c r="H423" t="s">
        <v>6</v>
      </c>
      <c r="I423" t="b" cm="1">
        <f t="array" ref="I423">SUMPRODUCT(--(D423=Assumptions!$A$4:$A$12))&gt;0</f>
        <v>1</v>
      </c>
    </row>
    <row r="424" spans="1:9" x14ac:dyDescent="0.2">
      <c r="A424" t="s">
        <v>347</v>
      </c>
      <c r="B424" t="s">
        <v>357</v>
      </c>
      <c r="D424" t="s">
        <v>19</v>
      </c>
      <c r="E424" t="s">
        <v>358</v>
      </c>
      <c r="F424" t="s">
        <v>359</v>
      </c>
      <c r="G424" t="s">
        <v>5</v>
      </c>
      <c r="H424" t="s">
        <v>6</v>
      </c>
      <c r="I424" t="b" cm="1">
        <f t="array" ref="I424">SUMPRODUCT(--(D424=Assumptions!$A$4:$A$12))&gt;0</f>
        <v>1</v>
      </c>
    </row>
    <row r="425" spans="1:9" x14ac:dyDescent="0.2">
      <c r="A425" t="s">
        <v>347</v>
      </c>
      <c r="B425" t="s">
        <v>360</v>
      </c>
      <c r="D425" t="s">
        <v>1755</v>
      </c>
      <c r="E425" t="s">
        <v>1756</v>
      </c>
      <c r="F425" t="s">
        <v>1757</v>
      </c>
      <c r="G425" t="s">
        <v>1758</v>
      </c>
      <c r="H425" t="s">
        <v>6</v>
      </c>
      <c r="I425" t="b" cm="1">
        <f t="array" ref="I425">SUMPRODUCT(--(D425=Assumptions!$A$4:$A$12))&gt;0</f>
        <v>0</v>
      </c>
    </row>
    <row r="426" spans="1:9" x14ac:dyDescent="0.2">
      <c r="A426" t="s">
        <v>347</v>
      </c>
      <c r="B426" t="s">
        <v>1759</v>
      </c>
      <c r="D426" t="s">
        <v>1185</v>
      </c>
      <c r="E426" t="s">
        <v>361</v>
      </c>
      <c r="F426" t="s">
        <v>362</v>
      </c>
      <c r="G426" t="s">
        <v>1758</v>
      </c>
      <c r="H426" t="s">
        <v>6</v>
      </c>
      <c r="I426" t="b" cm="1">
        <f t="array" ref="I426">SUMPRODUCT(--(D426=Assumptions!$A$4:$A$12))&gt;0</f>
        <v>0</v>
      </c>
    </row>
    <row r="427" spans="1:9" x14ac:dyDescent="0.2">
      <c r="A427" t="s">
        <v>347</v>
      </c>
      <c r="B427" t="s">
        <v>1760</v>
      </c>
      <c r="D427" t="s">
        <v>1321</v>
      </c>
      <c r="E427" t="s">
        <v>1761</v>
      </c>
      <c r="F427" t="s">
        <v>1762</v>
      </c>
      <c r="G427" t="s">
        <v>1758</v>
      </c>
      <c r="H427" t="s">
        <v>6</v>
      </c>
      <c r="I427" t="b" cm="1">
        <f t="array" ref="I427">SUMPRODUCT(--(D427=Assumptions!$A$4:$A$12))&gt;0</f>
        <v>0</v>
      </c>
    </row>
    <row r="428" spans="1:9" x14ac:dyDescent="0.2">
      <c r="A428" t="s">
        <v>363</v>
      </c>
      <c r="B428" t="s">
        <v>1763</v>
      </c>
      <c r="D428" t="s">
        <v>1193</v>
      </c>
      <c r="E428" t="s">
        <v>147</v>
      </c>
      <c r="F428" t="s">
        <v>1764</v>
      </c>
      <c r="G428" t="s">
        <v>5</v>
      </c>
      <c r="H428" t="s">
        <v>6</v>
      </c>
      <c r="I428" t="b" cm="1">
        <f t="array" ref="I428">SUMPRODUCT(--(D428=Assumptions!$A$4:$A$12))&gt;0</f>
        <v>1</v>
      </c>
    </row>
    <row r="429" spans="1:9" x14ac:dyDescent="0.2">
      <c r="A429" t="s">
        <v>363</v>
      </c>
      <c r="B429" t="s">
        <v>1763</v>
      </c>
      <c r="D429" t="s">
        <v>1193</v>
      </c>
      <c r="E429" t="s">
        <v>1765</v>
      </c>
      <c r="F429" t="s">
        <v>1766</v>
      </c>
      <c r="G429" t="s">
        <v>5</v>
      </c>
      <c r="H429" t="s">
        <v>27</v>
      </c>
      <c r="I429" t="b" cm="1">
        <f t="array" ref="I429">SUMPRODUCT(--(D429=Assumptions!$A$4:$A$12))&gt;0</f>
        <v>1</v>
      </c>
    </row>
    <row r="430" spans="1:9" x14ac:dyDescent="0.2">
      <c r="A430" t="s">
        <v>363</v>
      </c>
      <c r="B430" t="s">
        <v>364</v>
      </c>
      <c r="D430" t="s">
        <v>19</v>
      </c>
      <c r="E430" t="s">
        <v>365</v>
      </c>
      <c r="F430" t="s">
        <v>366</v>
      </c>
      <c r="G430" t="s">
        <v>5</v>
      </c>
      <c r="H430" t="s">
        <v>6</v>
      </c>
      <c r="I430" t="b" cm="1">
        <f t="array" ref="I430">SUMPRODUCT(--(D430=Assumptions!$A$4:$A$12))&gt;0</f>
        <v>1</v>
      </c>
    </row>
    <row r="431" spans="1:9" x14ac:dyDescent="0.2">
      <c r="A431" t="s">
        <v>363</v>
      </c>
      <c r="B431" t="s">
        <v>364</v>
      </c>
      <c r="D431" t="s">
        <v>19</v>
      </c>
      <c r="E431" t="s">
        <v>367</v>
      </c>
      <c r="F431" t="s">
        <v>368</v>
      </c>
      <c r="G431" t="s">
        <v>48</v>
      </c>
      <c r="H431" t="s">
        <v>27</v>
      </c>
      <c r="I431" t="b" cm="1">
        <f t="array" ref="I431">SUMPRODUCT(--(D431=Assumptions!$A$4:$A$12))&gt;0</f>
        <v>1</v>
      </c>
    </row>
    <row r="432" spans="1:9" x14ac:dyDescent="0.2">
      <c r="A432" t="s">
        <v>363</v>
      </c>
      <c r="B432" t="s">
        <v>369</v>
      </c>
      <c r="D432" t="s">
        <v>19</v>
      </c>
      <c r="E432" t="s">
        <v>370</v>
      </c>
      <c r="F432" t="s">
        <v>371</v>
      </c>
      <c r="G432" t="s">
        <v>5</v>
      </c>
      <c r="H432" t="s">
        <v>6</v>
      </c>
      <c r="I432" t="b" cm="1">
        <f t="array" ref="I432">SUMPRODUCT(--(D432=Assumptions!$A$4:$A$12))&gt;0</f>
        <v>1</v>
      </c>
    </row>
    <row r="433" spans="1:9" x14ac:dyDescent="0.2">
      <c r="A433" t="s">
        <v>363</v>
      </c>
      <c r="B433" t="s">
        <v>1767</v>
      </c>
      <c r="D433" t="s">
        <v>1202</v>
      </c>
      <c r="E433" t="s">
        <v>1454</v>
      </c>
      <c r="F433" t="s">
        <v>1455</v>
      </c>
      <c r="G433" t="s">
        <v>5</v>
      </c>
      <c r="H433" t="s">
        <v>6</v>
      </c>
      <c r="I433" t="b" cm="1">
        <f t="array" ref="I433">SUMPRODUCT(--(D433=Assumptions!$A$4:$A$12))&gt;0</f>
        <v>1</v>
      </c>
    </row>
    <row r="434" spans="1:9" x14ac:dyDescent="0.2">
      <c r="A434" t="s">
        <v>363</v>
      </c>
      <c r="B434" t="s">
        <v>1768</v>
      </c>
      <c r="D434" t="s">
        <v>1202</v>
      </c>
      <c r="E434" t="s">
        <v>36</v>
      </c>
      <c r="F434" t="s">
        <v>37</v>
      </c>
      <c r="G434" t="s">
        <v>5</v>
      </c>
      <c r="H434" t="s">
        <v>6</v>
      </c>
      <c r="I434" t="b" cm="1">
        <f t="array" ref="I434">SUMPRODUCT(--(D434=Assumptions!$A$4:$A$12))&gt;0</f>
        <v>1</v>
      </c>
    </row>
    <row r="435" spans="1:9" x14ac:dyDescent="0.2">
      <c r="A435" t="s">
        <v>363</v>
      </c>
      <c r="B435" t="s">
        <v>372</v>
      </c>
      <c r="D435" t="s">
        <v>1321</v>
      </c>
      <c r="E435" t="s">
        <v>1769</v>
      </c>
      <c r="F435" t="s">
        <v>1770</v>
      </c>
      <c r="G435" t="s">
        <v>1771</v>
      </c>
      <c r="H435" t="s">
        <v>6</v>
      </c>
      <c r="I435" t="b" cm="1">
        <f t="array" ref="I435">SUMPRODUCT(--(D435=Assumptions!$A$4:$A$12))&gt;0</f>
        <v>0</v>
      </c>
    </row>
    <row r="436" spans="1:9" x14ac:dyDescent="0.2">
      <c r="A436" t="s">
        <v>363</v>
      </c>
      <c r="B436" t="s">
        <v>1772</v>
      </c>
      <c r="D436" t="s">
        <v>1202</v>
      </c>
      <c r="E436" t="s">
        <v>1773</v>
      </c>
      <c r="F436" t="s">
        <v>1774</v>
      </c>
      <c r="G436" t="s">
        <v>5</v>
      </c>
      <c r="H436" t="s">
        <v>6</v>
      </c>
      <c r="I436" t="b" cm="1">
        <f t="array" ref="I436">SUMPRODUCT(--(D436=Assumptions!$A$4:$A$12))&gt;0</f>
        <v>1</v>
      </c>
    </row>
    <row r="437" spans="1:9" x14ac:dyDescent="0.2">
      <c r="A437" t="s">
        <v>363</v>
      </c>
      <c r="B437" t="s">
        <v>1775</v>
      </c>
      <c r="D437" t="s">
        <v>1202</v>
      </c>
      <c r="E437" t="s">
        <v>373</v>
      </c>
      <c r="F437" t="s">
        <v>374</v>
      </c>
      <c r="G437" t="s">
        <v>5</v>
      </c>
      <c r="H437" t="s">
        <v>6</v>
      </c>
      <c r="I437" t="b" cm="1">
        <f t="array" ref="I437">SUMPRODUCT(--(D437=Assumptions!$A$4:$A$12))&gt;0</f>
        <v>1</v>
      </c>
    </row>
    <row r="438" spans="1:9" x14ac:dyDescent="0.2">
      <c r="A438" t="s">
        <v>363</v>
      </c>
      <c r="B438" t="s">
        <v>1776</v>
      </c>
      <c r="D438" t="s">
        <v>1284</v>
      </c>
      <c r="E438" t="s">
        <v>1777</v>
      </c>
      <c r="F438" t="s">
        <v>1778</v>
      </c>
      <c r="G438" t="s">
        <v>5</v>
      </c>
      <c r="H438" t="s">
        <v>6</v>
      </c>
      <c r="I438" t="b" cm="1">
        <f t="array" ref="I438">SUMPRODUCT(--(D438=Assumptions!$A$4:$A$12))&gt;0</f>
        <v>0</v>
      </c>
    </row>
    <row r="439" spans="1:9" x14ac:dyDescent="0.2">
      <c r="A439" t="s">
        <v>363</v>
      </c>
      <c r="B439" t="s">
        <v>1779</v>
      </c>
      <c r="D439" t="s">
        <v>1284</v>
      </c>
      <c r="E439" t="s">
        <v>114</v>
      </c>
      <c r="F439" t="s">
        <v>115</v>
      </c>
      <c r="G439" t="s">
        <v>5</v>
      </c>
      <c r="H439" t="s">
        <v>6</v>
      </c>
      <c r="I439" t="b" cm="1">
        <f t="array" ref="I439">SUMPRODUCT(--(D439=Assumptions!$A$4:$A$12))&gt;0</f>
        <v>0</v>
      </c>
    </row>
    <row r="440" spans="1:9" x14ac:dyDescent="0.2">
      <c r="A440" t="s">
        <v>363</v>
      </c>
      <c r="B440" t="s">
        <v>1780</v>
      </c>
      <c r="D440" t="s">
        <v>1284</v>
      </c>
      <c r="E440" t="s">
        <v>1781</v>
      </c>
      <c r="F440" t="s">
        <v>1782</v>
      </c>
      <c r="G440" t="s">
        <v>5</v>
      </c>
      <c r="H440" t="s">
        <v>6</v>
      </c>
      <c r="I440" t="b" cm="1">
        <f t="array" ref="I440">SUMPRODUCT(--(D440=Assumptions!$A$4:$A$12))&gt;0</f>
        <v>0</v>
      </c>
    </row>
    <row r="441" spans="1:9" x14ac:dyDescent="0.2">
      <c r="A441" t="s">
        <v>363</v>
      </c>
      <c r="B441" t="s">
        <v>1783</v>
      </c>
      <c r="D441" t="s">
        <v>1284</v>
      </c>
      <c r="E441" t="s">
        <v>268</v>
      </c>
      <c r="F441" t="s">
        <v>269</v>
      </c>
      <c r="G441" t="s">
        <v>5</v>
      </c>
      <c r="H441" t="s">
        <v>6</v>
      </c>
      <c r="I441" t="b" cm="1">
        <f t="array" ref="I441">SUMPRODUCT(--(D441=Assumptions!$A$4:$A$12))&gt;0</f>
        <v>0</v>
      </c>
    </row>
    <row r="442" spans="1:9" x14ac:dyDescent="0.2">
      <c r="A442" t="s">
        <v>363</v>
      </c>
      <c r="B442" t="s">
        <v>1784</v>
      </c>
      <c r="D442" t="s">
        <v>1284</v>
      </c>
      <c r="E442" t="s">
        <v>1785</v>
      </c>
      <c r="F442" t="s">
        <v>1786</v>
      </c>
      <c r="G442" t="s">
        <v>5</v>
      </c>
      <c r="H442" t="s">
        <v>6</v>
      </c>
      <c r="I442" t="b" cm="1">
        <f t="array" ref="I442">SUMPRODUCT(--(D442=Assumptions!$A$4:$A$12))&gt;0</f>
        <v>0</v>
      </c>
    </row>
    <row r="443" spans="1:9" x14ac:dyDescent="0.2">
      <c r="A443" t="s">
        <v>363</v>
      </c>
      <c r="B443" t="s">
        <v>1787</v>
      </c>
      <c r="D443" t="s">
        <v>1284</v>
      </c>
      <c r="E443" t="s">
        <v>1788</v>
      </c>
      <c r="F443" t="s">
        <v>1789</v>
      </c>
      <c r="G443" t="s">
        <v>5</v>
      </c>
      <c r="H443" t="s">
        <v>6</v>
      </c>
      <c r="I443" t="b" cm="1">
        <f t="array" ref="I443">SUMPRODUCT(--(D443=Assumptions!$A$4:$A$12))&gt;0</f>
        <v>0</v>
      </c>
    </row>
    <row r="444" spans="1:9" x14ac:dyDescent="0.2">
      <c r="A444" t="s">
        <v>363</v>
      </c>
      <c r="B444" t="s">
        <v>1790</v>
      </c>
      <c r="D444" t="s">
        <v>1284</v>
      </c>
      <c r="E444" t="s">
        <v>1349</v>
      </c>
      <c r="F444" t="s">
        <v>1350</v>
      </c>
      <c r="G444" t="s">
        <v>5</v>
      </c>
      <c r="H444" t="s">
        <v>6</v>
      </c>
      <c r="I444" t="b" cm="1">
        <f t="array" ref="I444">SUMPRODUCT(--(D444=Assumptions!$A$4:$A$12))&gt;0</f>
        <v>0</v>
      </c>
    </row>
    <row r="445" spans="1:9" x14ac:dyDescent="0.2">
      <c r="A445" t="s">
        <v>363</v>
      </c>
      <c r="B445" t="s">
        <v>1791</v>
      </c>
      <c r="D445" t="s">
        <v>1204</v>
      </c>
      <c r="E445" t="s">
        <v>268</v>
      </c>
      <c r="F445" t="s">
        <v>269</v>
      </c>
      <c r="G445" t="s">
        <v>5</v>
      </c>
      <c r="H445" t="s">
        <v>6</v>
      </c>
      <c r="I445" t="b" cm="1">
        <f t="array" ref="I445">SUMPRODUCT(--(D445=Assumptions!$A$4:$A$12))&gt;0</f>
        <v>0</v>
      </c>
    </row>
    <row r="446" spans="1:9" x14ac:dyDescent="0.2">
      <c r="A446" t="s">
        <v>363</v>
      </c>
      <c r="B446" t="s">
        <v>1792</v>
      </c>
      <c r="D446" t="s">
        <v>1204</v>
      </c>
      <c r="E446" t="s">
        <v>299</v>
      </c>
      <c r="F446" t="s">
        <v>300</v>
      </c>
      <c r="G446" t="s">
        <v>5</v>
      </c>
      <c r="H446" t="s">
        <v>6</v>
      </c>
      <c r="I446" t="b" cm="1">
        <f t="array" ref="I446">SUMPRODUCT(--(D446=Assumptions!$A$4:$A$12))&gt;0</f>
        <v>0</v>
      </c>
    </row>
    <row r="447" spans="1:9" x14ac:dyDescent="0.2">
      <c r="A447" t="s">
        <v>363</v>
      </c>
      <c r="B447" t="s">
        <v>375</v>
      </c>
      <c r="D447" t="s">
        <v>1204</v>
      </c>
      <c r="E447" t="s">
        <v>1349</v>
      </c>
      <c r="F447" t="s">
        <v>1350</v>
      </c>
      <c r="G447" t="s">
        <v>5</v>
      </c>
      <c r="H447" t="s">
        <v>6</v>
      </c>
      <c r="I447" t="b" cm="1">
        <f t="array" ref="I447">SUMPRODUCT(--(D447=Assumptions!$A$4:$A$12))&gt;0</f>
        <v>0</v>
      </c>
    </row>
    <row r="448" spans="1:9" x14ac:dyDescent="0.2">
      <c r="A448" t="s">
        <v>363</v>
      </c>
      <c r="B448" t="s">
        <v>1793</v>
      </c>
      <c r="D448" t="s">
        <v>1204</v>
      </c>
      <c r="E448" t="s">
        <v>376</v>
      </c>
      <c r="F448" t="s">
        <v>377</v>
      </c>
      <c r="G448" t="s">
        <v>5</v>
      </c>
      <c r="H448" t="s">
        <v>6</v>
      </c>
      <c r="I448" t="b" cm="1">
        <f t="array" ref="I448">SUMPRODUCT(--(D448=Assumptions!$A$4:$A$12))&gt;0</f>
        <v>0</v>
      </c>
    </row>
    <row r="449" spans="1:9" x14ac:dyDescent="0.2">
      <c r="A449" t="s">
        <v>363</v>
      </c>
      <c r="B449" t="s">
        <v>1794</v>
      </c>
      <c r="D449" t="s">
        <v>1204</v>
      </c>
      <c r="E449" t="s">
        <v>1788</v>
      </c>
      <c r="F449" t="s">
        <v>1789</v>
      </c>
      <c r="G449" t="s">
        <v>5</v>
      </c>
      <c r="H449" t="s">
        <v>6</v>
      </c>
      <c r="I449" t="b" cm="1">
        <f t="array" ref="I449">SUMPRODUCT(--(D449=Assumptions!$A$4:$A$12))&gt;0</f>
        <v>0</v>
      </c>
    </row>
    <row r="450" spans="1:9" x14ac:dyDescent="0.2">
      <c r="A450" t="s">
        <v>363</v>
      </c>
      <c r="B450" t="s">
        <v>1795</v>
      </c>
      <c r="D450" t="s">
        <v>1284</v>
      </c>
      <c r="E450" t="s">
        <v>1796</v>
      </c>
      <c r="F450" t="s">
        <v>1797</v>
      </c>
      <c r="G450" t="s">
        <v>5</v>
      </c>
      <c r="H450" t="s">
        <v>6</v>
      </c>
      <c r="I450" t="b" cm="1">
        <f t="array" ref="I450">SUMPRODUCT(--(D450=Assumptions!$A$4:$A$12))&gt;0</f>
        <v>0</v>
      </c>
    </row>
    <row r="451" spans="1:9" x14ac:dyDescent="0.2">
      <c r="A451" t="s">
        <v>363</v>
      </c>
      <c r="B451" t="s">
        <v>1798</v>
      </c>
      <c r="D451" t="s">
        <v>1204</v>
      </c>
      <c r="E451" t="s">
        <v>1788</v>
      </c>
      <c r="F451" t="s">
        <v>1789</v>
      </c>
      <c r="G451" t="s">
        <v>5</v>
      </c>
      <c r="H451" t="s">
        <v>6</v>
      </c>
      <c r="I451" t="b" cm="1">
        <f t="array" ref="I451">SUMPRODUCT(--(D451=Assumptions!$A$4:$A$12))&gt;0</f>
        <v>0</v>
      </c>
    </row>
    <row r="452" spans="1:9" x14ac:dyDescent="0.2">
      <c r="A452" t="s">
        <v>363</v>
      </c>
      <c r="B452" t="s">
        <v>1799</v>
      </c>
      <c r="D452" t="s">
        <v>1204</v>
      </c>
      <c r="E452" t="s">
        <v>1800</v>
      </c>
      <c r="F452" t="s">
        <v>1801</v>
      </c>
      <c r="G452" t="s">
        <v>5</v>
      </c>
      <c r="H452" t="s">
        <v>6</v>
      </c>
      <c r="I452" t="b" cm="1">
        <f t="array" ref="I452">SUMPRODUCT(--(D452=Assumptions!$A$4:$A$12))&gt;0</f>
        <v>0</v>
      </c>
    </row>
    <row r="453" spans="1:9" x14ac:dyDescent="0.2">
      <c r="A453" t="s">
        <v>363</v>
      </c>
      <c r="B453" t="s">
        <v>1802</v>
      </c>
      <c r="D453" t="s">
        <v>1204</v>
      </c>
      <c r="E453" t="s">
        <v>114</v>
      </c>
      <c r="F453" t="s">
        <v>115</v>
      </c>
      <c r="G453" t="s">
        <v>5</v>
      </c>
      <c r="H453" t="s">
        <v>6</v>
      </c>
      <c r="I453" t="b" cm="1">
        <f t="array" ref="I453">SUMPRODUCT(--(D453=Assumptions!$A$4:$A$12))&gt;0</f>
        <v>0</v>
      </c>
    </row>
    <row r="454" spans="1:9" x14ac:dyDescent="0.2">
      <c r="A454" t="s">
        <v>363</v>
      </c>
      <c r="B454" t="s">
        <v>1803</v>
      </c>
      <c r="D454" t="s">
        <v>1204</v>
      </c>
      <c r="E454" t="s">
        <v>1804</v>
      </c>
      <c r="F454" t="s">
        <v>1805</v>
      </c>
      <c r="G454" t="s">
        <v>5</v>
      </c>
      <c r="H454" t="s">
        <v>6</v>
      </c>
      <c r="I454" t="b" cm="1">
        <f t="array" ref="I454">SUMPRODUCT(--(D454=Assumptions!$A$4:$A$12))&gt;0</f>
        <v>0</v>
      </c>
    </row>
    <row r="455" spans="1:9" x14ac:dyDescent="0.2">
      <c r="A455" t="s">
        <v>363</v>
      </c>
      <c r="B455" t="s">
        <v>1806</v>
      </c>
      <c r="D455" t="s">
        <v>1204</v>
      </c>
      <c r="E455" t="s">
        <v>1807</v>
      </c>
      <c r="F455" t="s">
        <v>1808</v>
      </c>
      <c r="G455" t="s">
        <v>5</v>
      </c>
      <c r="H455" t="s">
        <v>6</v>
      </c>
      <c r="I455" t="b" cm="1">
        <f t="array" ref="I455">SUMPRODUCT(--(D455=Assumptions!$A$4:$A$12))&gt;0</f>
        <v>0</v>
      </c>
    </row>
    <row r="456" spans="1:9" x14ac:dyDescent="0.2">
      <c r="A456" t="s">
        <v>363</v>
      </c>
      <c r="B456" t="s">
        <v>1809</v>
      </c>
      <c r="D456" t="s">
        <v>1204</v>
      </c>
      <c r="E456" t="s">
        <v>1804</v>
      </c>
      <c r="F456" t="s">
        <v>1805</v>
      </c>
      <c r="G456" t="s">
        <v>5</v>
      </c>
      <c r="H456" t="s">
        <v>6</v>
      </c>
      <c r="I456" t="b" cm="1">
        <f t="array" ref="I456">SUMPRODUCT(--(D456=Assumptions!$A$4:$A$12))&gt;0</f>
        <v>0</v>
      </c>
    </row>
    <row r="457" spans="1:9" x14ac:dyDescent="0.2">
      <c r="A457" t="s">
        <v>363</v>
      </c>
      <c r="B457" t="s">
        <v>1810</v>
      </c>
      <c r="D457" t="s">
        <v>1204</v>
      </c>
      <c r="E457" t="s">
        <v>268</v>
      </c>
      <c r="F457" t="s">
        <v>269</v>
      </c>
      <c r="G457" t="s">
        <v>5</v>
      </c>
      <c r="H457" t="s">
        <v>6</v>
      </c>
      <c r="I457" t="b" cm="1">
        <f t="array" ref="I457">SUMPRODUCT(--(D457=Assumptions!$A$4:$A$12))&gt;0</f>
        <v>0</v>
      </c>
    </row>
    <row r="458" spans="1:9" x14ac:dyDescent="0.2">
      <c r="A458" t="s">
        <v>363</v>
      </c>
      <c r="B458" t="s">
        <v>1811</v>
      </c>
      <c r="D458" t="s">
        <v>1284</v>
      </c>
      <c r="E458" t="s">
        <v>1448</v>
      </c>
      <c r="F458" t="s">
        <v>1449</v>
      </c>
      <c r="G458" t="s">
        <v>5</v>
      </c>
      <c r="H458" t="s">
        <v>6</v>
      </c>
      <c r="I458" t="b" cm="1">
        <f t="array" ref="I458">SUMPRODUCT(--(D458=Assumptions!$A$4:$A$12))&gt;0</f>
        <v>0</v>
      </c>
    </row>
    <row r="459" spans="1:9" x14ac:dyDescent="0.2">
      <c r="A459" t="s">
        <v>363</v>
      </c>
      <c r="B459" t="s">
        <v>1812</v>
      </c>
      <c r="D459" t="s">
        <v>1284</v>
      </c>
      <c r="E459" t="s">
        <v>1804</v>
      </c>
      <c r="F459" t="s">
        <v>1805</v>
      </c>
      <c r="G459" t="s">
        <v>5</v>
      </c>
      <c r="H459" t="s">
        <v>6</v>
      </c>
      <c r="I459" t="b" cm="1">
        <f t="array" ref="I459">SUMPRODUCT(--(D459=Assumptions!$A$4:$A$12))&gt;0</f>
        <v>0</v>
      </c>
    </row>
    <row r="460" spans="1:9" x14ac:dyDescent="0.2">
      <c r="A460" t="s">
        <v>363</v>
      </c>
      <c r="B460" t="s">
        <v>1813</v>
      </c>
      <c r="D460" t="s">
        <v>1204</v>
      </c>
      <c r="E460" t="s">
        <v>268</v>
      </c>
      <c r="F460" t="s">
        <v>269</v>
      </c>
      <c r="G460" t="s">
        <v>5</v>
      </c>
      <c r="H460" t="s">
        <v>6</v>
      </c>
      <c r="I460" t="b" cm="1">
        <f t="array" ref="I460">SUMPRODUCT(--(D460=Assumptions!$A$4:$A$12))&gt;0</f>
        <v>0</v>
      </c>
    </row>
    <row r="461" spans="1:9" x14ac:dyDescent="0.2">
      <c r="A461" t="s">
        <v>363</v>
      </c>
      <c r="B461" t="s">
        <v>1814</v>
      </c>
      <c r="D461" t="s">
        <v>1204</v>
      </c>
      <c r="E461" t="s">
        <v>1815</v>
      </c>
      <c r="F461" t="s">
        <v>378</v>
      </c>
      <c r="G461" t="s">
        <v>5</v>
      </c>
      <c r="H461" t="s">
        <v>6</v>
      </c>
      <c r="I461" t="b" cm="1">
        <f t="array" ref="I461">SUMPRODUCT(--(D461=Assumptions!$A$4:$A$12))&gt;0</f>
        <v>0</v>
      </c>
    </row>
    <row r="462" spans="1:9" x14ac:dyDescent="0.2">
      <c r="A462" t="s">
        <v>363</v>
      </c>
      <c r="B462" t="s">
        <v>379</v>
      </c>
      <c r="D462" t="s">
        <v>19</v>
      </c>
      <c r="E462" t="s">
        <v>380</v>
      </c>
      <c r="F462" t="s">
        <v>381</v>
      </c>
      <c r="G462" t="s">
        <v>5</v>
      </c>
      <c r="H462" t="s">
        <v>6</v>
      </c>
      <c r="I462" t="b" cm="1">
        <f t="array" ref="I462">SUMPRODUCT(--(D462=Assumptions!$A$4:$A$12))&gt;0</f>
        <v>1</v>
      </c>
    </row>
    <row r="463" spans="1:9" x14ac:dyDescent="0.2">
      <c r="A463" t="s">
        <v>363</v>
      </c>
      <c r="B463" t="s">
        <v>1816</v>
      </c>
      <c r="D463" t="s">
        <v>1204</v>
      </c>
      <c r="E463" t="s">
        <v>1817</v>
      </c>
      <c r="F463" t="s">
        <v>1818</v>
      </c>
      <c r="G463" t="s">
        <v>5</v>
      </c>
      <c r="H463" t="s">
        <v>6</v>
      </c>
      <c r="I463" t="b" cm="1">
        <f t="array" ref="I463">SUMPRODUCT(--(D463=Assumptions!$A$4:$A$12))&gt;0</f>
        <v>0</v>
      </c>
    </row>
    <row r="464" spans="1:9" x14ac:dyDescent="0.2">
      <c r="A464" t="s">
        <v>363</v>
      </c>
      <c r="B464" t="s">
        <v>1819</v>
      </c>
      <c r="D464" t="s">
        <v>1204</v>
      </c>
      <c r="E464" t="s">
        <v>382</v>
      </c>
      <c r="F464" t="s">
        <v>383</v>
      </c>
      <c r="G464" t="s">
        <v>5</v>
      </c>
      <c r="H464" t="s">
        <v>6</v>
      </c>
      <c r="I464" t="b" cm="1">
        <f t="array" ref="I464">SUMPRODUCT(--(D464=Assumptions!$A$4:$A$12))&gt;0</f>
        <v>0</v>
      </c>
    </row>
    <row r="465" spans="1:9" x14ac:dyDescent="0.2">
      <c r="A465" t="s">
        <v>363</v>
      </c>
      <c r="B465" t="s">
        <v>1820</v>
      </c>
      <c r="D465" t="s">
        <v>1204</v>
      </c>
      <c r="E465" t="s">
        <v>1821</v>
      </c>
      <c r="F465" t="s">
        <v>74</v>
      </c>
      <c r="G465" t="s">
        <v>15</v>
      </c>
      <c r="H465" t="s">
        <v>6</v>
      </c>
      <c r="I465" t="b" cm="1">
        <f t="array" ref="I465">SUMPRODUCT(--(D465=Assumptions!$A$4:$A$12))&gt;0</f>
        <v>0</v>
      </c>
    </row>
    <row r="466" spans="1:9" x14ac:dyDescent="0.2">
      <c r="A466" t="s">
        <v>363</v>
      </c>
      <c r="B466" t="s">
        <v>1822</v>
      </c>
      <c r="D466" t="s">
        <v>1202</v>
      </c>
      <c r="E466" t="s">
        <v>384</v>
      </c>
      <c r="F466" t="s">
        <v>385</v>
      </c>
      <c r="G466" t="s">
        <v>5</v>
      </c>
      <c r="H466" t="s">
        <v>6</v>
      </c>
      <c r="I466" t="b" cm="1">
        <f t="array" ref="I466">SUMPRODUCT(--(D466=Assumptions!$A$4:$A$12))&gt;0</f>
        <v>1</v>
      </c>
    </row>
    <row r="467" spans="1:9" x14ac:dyDescent="0.2">
      <c r="A467" t="s">
        <v>363</v>
      </c>
      <c r="B467" t="s">
        <v>1823</v>
      </c>
      <c r="D467" t="s">
        <v>1321</v>
      </c>
      <c r="E467" t="s">
        <v>201</v>
      </c>
      <c r="F467" t="s">
        <v>202</v>
      </c>
      <c r="G467" t="s">
        <v>1771</v>
      </c>
      <c r="H467" t="s">
        <v>6</v>
      </c>
      <c r="I467" t="b" cm="1">
        <f t="array" ref="I467">SUMPRODUCT(--(D467=Assumptions!$A$4:$A$12))&gt;0</f>
        <v>0</v>
      </c>
    </row>
    <row r="468" spans="1:9" x14ac:dyDescent="0.2">
      <c r="A468" t="s">
        <v>363</v>
      </c>
      <c r="B468" t="s">
        <v>1824</v>
      </c>
      <c r="D468" t="s">
        <v>1202</v>
      </c>
      <c r="E468" t="s">
        <v>386</v>
      </c>
      <c r="F468" t="s">
        <v>387</v>
      </c>
      <c r="G468" t="s">
        <v>15</v>
      </c>
      <c r="H468" t="s">
        <v>6</v>
      </c>
      <c r="I468" t="b" cm="1">
        <f t="array" ref="I468">SUMPRODUCT(--(D468=Assumptions!$A$4:$A$12))&gt;0</f>
        <v>1</v>
      </c>
    </row>
    <row r="469" spans="1:9" x14ac:dyDescent="0.2">
      <c r="A469" t="s">
        <v>363</v>
      </c>
      <c r="B469" t="s">
        <v>388</v>
      </c>
      <c r="D469" t="s">
        <v>19</v>
      </c>
      <c r="E469" t="s">
        <v>10</v>
      </c>
      <c r="F469" t="s">
        <v>11</v>
      </c>
      <c r="G469" t="s">
        <v>5</v>
      </c>
      <c r="H469" t="s">
        <v>6</v>
      </c>
      <c r="I469" t="b" cm="1">
        <f t="array" ref="I469">SUMPRODUCT(--(D469=Assumptions!$A$4:$A$12))&gt;0</f>
        <v>1</v>
      </c>
    </row>
    <row r="470" spans="1:9" x14ac:dyDescent="0.2">
      <c r="A470" t="s">
        <v>363</v>
      </c>
      <c r="B470" t="s">
        <v>389</v>
      </c>
      <c r="D470" t="s">
        <v>1321</v>
      </c>
      <c r="E470" t="s">
        <v>147</v>
      </c>
      <c r="F470" t="s">
        <v>148</v>
      </c>
      <c r="G470" t="s">
        <v>1771</v>
      </c>
      <c r="H470" t="s">
        <v>6</v>
      </c>
      <c r="I470" t="b" cm="1">
        <f t="array" ref="I470">SUMPRODUCT(--(D470=Assumptions!$A$4:$A$12))&gt;0</f>
        <v>0</v>
      </c>
    </row>
    <row r="471" spans="1:9" x14ac:dyDescent="0.2">
      <c r="A471" t="s">
        <v>363</v>
      </c>
      <c r="B471" t="s">
        <v>1825</v>
      </c>
      <c r="D471" t="s">
        <v>1202</v>
      </c>
      <c r="E471" t="s">
        <v>10</v>
      </c>
      <c r="F471" t="s">
        <v>1826</v>
      </c>
      <c r="G471" t="s">
        <v>15</v>
      </c>
      <c r="H471" t="s">
        <v>6</v>
      </c>
      <c r="I471" t="b" cm="1">
        <f t="array" ref="I471">SUMPRODUCT(--(D471=Assumptions!$A$4:$A$12))&gt;0</f>
        <v>1</v>
      </c>
    </row>
    <row r="472" spans="1:9" x14ac:dyDescent="0.2">
      <c r="A472" t="s">
        <v>363</v>
      </c>
      <c r="B472" t="s">
        <v>390</v>
      </c>
      <c r="D472" t="s">
        <v>1202</v>
      </c>
      <c r="E472" t="s">
        <v>361</v>
      </c>
      <c r="F472" t="s">
        <v>362</v>
      </c>
      <c r="G472" t="s">
        <v>5</v>
      </c>
      <c r="H472" t="s">
        <v>6</v>
      </c>
      <c r="I472" t="b" cm="1">
        <f t="array" ref="I472">SUMPRODUCT(--(D472=Assumptions!$A$4:$A$12))&gt;0</f>
        <v>1</v>
      </c>
    </row>
    <row r="473" spans="1:9" x14ac:dyDescent="0.2">
      <c r="A473" t="s">
        <v>363</v>
      </c>
      <c r="B473" t="s">
        <v>1827</v>
      </c>
      <c r="D473" t="s">
        <v>1202</v>
      </c>
      <c r="E473" t="s">
        <v>361</v>
      </c>
      <c r="F473" t="s">
        <v>362</v>
      </c>
      <c r="G473" t="s">
        <v>5</v>
      </c>
      <c r="H473" t="s">
        <v>6</v>
      </c>
      <c r="I473" t="b" cm="1">
        <f t="array" ref="I473">SUMPRODUCT(--(D473=Assumptions!$A$4:$A$12))&gt;0</f>
        <v>1</v>
      </c>
    </row>
    <row r="474" spans="1:9" x14ac:dyDescent="0.2">
      <c r="A474" t="s">
        <v>363</v>
      </c>
      <c r="B474" t="s">
        <v>1828</v>
      </c>
      <c r="D474" t="s">
        <v>1202</v>
      </c>
      <c r="E474" t="s">
        <v>1829</v>
      </c>
      <c r="F474" t="s">
        <v>1830</v>
      </c>
      <c r="G474" t="s">
        <v>5</v>
      </c>
      <c r="H474" t="s">
        <v>6</v>
      </c>
      <c r="I474" t="b" cm="1">
        <f t="array" ref="I474">SUMPRODUCT(--(D474=Assumptions!$A$4:$A$12))&gt;0</f>
        <v>1</v>
      </c>
    </row>
    <row r="475" spans="1:9" x14ac:dyDescent="0.2">
      <c r="A475" t="s">
        <v>363</v>
      </c>
      <c r="B475" t="s">
        <v>1828</v>
      </c>
      <c r="D475" t="s">
        <v>1202</v>
      </c>
      <c r="E475" t="s">
        <v>1831</v>
      </c>
      <c r="F475" t="s">
        <v>1832</v>
      </c>
      <c r="G475" t="s">
        <v>5</v>
      </c>
      <c r="H475" t="s">
        <v>27</v>
      </c>
      <c r="I475" t="b" cm="1">
        <f t="array" ref="I475">SUMPRODUCT(--(D475=Assumptions!$A$4:$A$12))&gt;0</f>
        <v>1</v>
      </c>
    </row>
    <row r="476" spans="1:9" x14ac:dyDescent="0.2">
      <c r="A476" t="s">
        <v>363</v>
      </c>
      <c r="B476" t="s">
        <v>1828</v>
      </c>
      <c r="D476" t="s">
        <v>1755</v>
      </c>
      <c r="E476" t="s">
        <v>1829</v>
      </c>
      <c r="F476" t="s">
        <v>1830</v>
      </c>
      <c r="G476" t="s">
        <v>2124</v>
      </c>
      <c r="H476" t="s">
        <v>6</v>
      </c>
      <c r="I476" t="b" cm="1">
        <f t="array" ref="I476">SUMPRODUCT(--(D476=Assumptions!$A$4:$A$12))&gt;0</f>
        <v>0</v>
      </c>
    </row>
    <row r="477" spans="1:9" x14ac:dyDescent="0.2">
      <c r="A477" t="s">
        <v>363</v>
      </c>
      <c r="B477" t="s">
        <v>1828</v>
      </c>
      <c r="D477" t="s">
        <v>1755</v>
      </c>
      <c r="E477" t="s">
        <v>1833</v>
      </c>
      <c r="F477" t="s">
        <v>1832</v>
      </c>
      <c r="G477" t="s">
        <v>2124</v>
      </c>
      <c r="H477" t="s">
        <v>27</v>
      </c>
      <c r="I477" t="b" cm="1">
        <f t="array" ref="I477">SUMPRODUCT(--(D477=Assumptions!$A$4:$A$12))&gt;0</f>
        <v>0</v>
      </c>
    </row>
    <row r="478" spans="1:9" x14ac:dyDescent="0.2">
      <c r="A478" t="s">
        <v>363</v>
      </c>
      <c r="B478" t="s">
        <v>1834</v>
      </c>
      <c r="D478" t="s">
        <v>1284</v>
      </c>
      <c r="E478" t="s">
        <v>28</v>
      </c>
      <c r="F478" t="s">
        <v>29</v>
      </c>
      <c r="G478" t="s">
        <v>5</v>
      </c>
      <c r="H478" t="s">
        <v>6</v>
      </c>
      <c r="I478" t="b" cm="1">
        <f t="array" ref="I478">SUMPRODUCT(--(D478=Assumptions!$A$4:$A$12))&gt;0</f>
        <v>0</v>
      </c>
    </row>
    <row r="479" spans="1:9" x14ac:dyDescent="0.2">
      <c r="A479" t="s">
        <v>363</v>
      </c>
      <c r="B479" t="s">
        <v>1792</v>
      </c>
      <c r="D479" t="s">
        <v>1202</v>
      </c>
      <c r="E479" t="s">
        <v>299</v>
      </c>
      <c r="F479" t="s">
        <v>300</v>
      </c>
      <c r="G479" t="s">
        <v>5</v>
      </c>
      <c r="H479" t="s">
        <v>6</v>
      </c>
      <c r="I479" t="b" cm="1">
        <f t="array" ref="I479">SUMPRODUCT(--(D479=Assumptions!$A$4:$A$12))&gt;0</f>
        <v>1</v>
      </c>
    </row>
    <row r="480" spans="1:9" x14ac:dyDescent="0.2">
      <c r="A480" t="s">
        <v>363</v>
      </c>
      <c r="B480" t="s">
        <v>391</v>
      </c>
      <c r="D480" t="s">
        <v>19</v>
      </c>
      <c r="E480" t="s">
        <v>392</v>
      </c>
      <c r="F480" t="s">
        <v>393</v>
      </c>
      <c r="G480" t="s">
        <v>5</v>
      </c>
      <c r="H480" t="s">
        <v>6</v>
      </c>
      <c r="I480" t="b" cm="1">
        <f t="array" ref="I480">SUMPRODUCT(--(D480=Assumptions!$A$4:$A$12))&gt;0</f>
        <v>1</v>
      </c>
    </row>
    <row r="481" spans="1:9" x14ac:dyDescent="0.2">
      <c r="A481" t="s">
        <v>363</v>
      </c>
      <c r="B481" t="s">
        <v>394</v>
      </c>
      <c r="D481" t="s">
        <v>1202</v>
      </c>
      <c r="E481" t="s">
        <v>395</v>
      </c>
      <c r="F481" t="s">
        <v>396</v>
      </c>
      <c r="G481" t="s">
        <v>5</v>
      </c>
      <c r="H481" t="s">
        <v>6</v>
      </c>
      <c r="I481" t="b" cm="1">
        <f t="array" ref="I481">SUMPRODUCT(--(D481=Assumptions!$A$4:$A$12))&gt;0</f>
        <v>1</v>
      </c>
    </row>
    <row r="482" spans="1:9" x14ac:dyDescent="0.2">
      <c r="A482" t="s">
        <v>363</v>
      </c>
      <c r="B482" t="s">
        <v>1816</v>
      </c>
      <c r="D482" t="s">
        <v>1202</v>
      </c>
      <c r="E482" t="s">
        <v>1817</v>
      </c>
      <c r="F482" t="s">
        <v>1818</v>
      </c>
      <c r="G482" t="s">
        <v>5</v>
      </c>
      <c r="H482" t="s">
        <v>6</v>
      </c>
      <c r="I482" t="b" cm="1">
        <f t="array" ref="I482">SUMPRODUCT(--(D482=Assumptions!$A$4:$A$12))&gt;0</f>
        <v>1</v>
      </c>
    </row>
    <row r="483" spans="1:9" x14ac:dyDescent="0.2">
      <c r="A483" t="s">
        <v>363</v>
      </c>
      <c r="B483" t="s">
        <v>1813</v>
      </c>
      <c r="D483" t="s">
        <v>1202</v>
      </c>
      <c r="E483" t="s">
        <v>268</v>
      </c>
      <c r="F483" t="s">
        <v>269</v>
      </c>
      <c r="G483" t="s">
        <v>5</v>
      </c>
      <c r="H483" t="s">
        <v>6</v>
      </c>
      <c r="I483" t="b" cm="1">
        <f t="array" ref="I483">SUMPRODUCT(--(D483=Assumptions!$A$4:$A$12))&gt;0</f>
        <v>1</v>
      </c>
    </row>
    <row r="484" spans="1:9" x14ac:dyDescent="0.2">
      <c r="A484" t="s">
        <v>363</v>
      </c>
      <c r="B484" t="s">
        <v>1835</v>
      </c>
      <c r="D484" t="s">
        <v>1202</v>
      </c>
      <c r="E484" t="s">
        <v>1817</v>
      </c>
      <c r="F484" t="s">
        <v>1818</v>
      </c>
      <c r="G484" t="s">
        <v>5</v>
      </c>
      <c r="H484" t="s">
        <v>6</v>
      </c>
      <c r="I484" t="b" cm="1">
        <f t="array" ref="I484">SUMPRODUCT(--(D484=Assumptions!$A$4:$A$12))&gt;0</f>
        <v>1</v>
      </c>
    </row>
    <row r="485" spans="1:9" x14ac:dyDescent="0.2">
      <c r="A485" t="s">
        <v>363</v>
      </c>
      <c r="B485" t="s">
        <v>1836</v>
      </c>
      <c r="D485" t="s">
        <v>1202</v>
      </c>
      <c r="E485" t="s">
        <v>28</v>
      </c>
      <c r="F485" t="s">
        <v>29</v>
      </c>
      <c r="G485" t="s">
        <v>5</v>
      </c>
      <c r="H485" t="s">
        <v>6</v>
      </c>
      <c r="I485" t="b" cm="1">
        <f t="array" ref="I485">SUMPRODUCT(--(D485=Assumptions!$A$4:$A$12))&gt;0</f>
        <v>1</v>
      </c>
    </row>
    <row r="486" spans="1:9" x14ac:dyDescent="0.2">
      <c r="A486" t="s">
        <v>363</v>
      </c>
      <c r="B486" t="s">
        <v>397</v>
      </c>
      <c r="D486" t="s">
        <v>1321</v>
      </c>
      <c r="E486" t="s">
        <v>147</v>
      </c>
      <c r="F486" t="s">
        <v>148</v>
      </c>
      <c r="G486" t="s">
        <v>1837</v>
      </c>
      <c r="H486" t="s">
        <v>6</v>
      </c>
      <c r="I486" t="b" cm="1">
        <f t="array" ref="I486">SUMPRODUCT(--(D486=Assumptions!$A$4:$A$12))&gt;0</f>
        <v>0</v>
      </c>
    </row>
    <row r="487" spans="1:9" x14ac:dyDescent="0.2">
      <c r="A487" t="s">
        <v>363</v>
      </c>
      <c r="B487" t="s">
        <v>1838</v>
      </c>
      <c r="D487" t="s">
        <v>1202</v>
      </c>
      <c r="E487" t="s">
        <v>1278</v>
      </c>
      <c r="F487" t="s">
        <v>1279</v>
      </c>
      <c r="G487" t="s">
        <v>15</v>
      </c>
      <c r="H487" t="s">
        <v>6</v>
      </c>
      <c r="I487" t="b" cm="1">
        <f t="array" ref="I487">SUMPRODUCT(--(D487=Assumptions!$A$4:$A$12))&gt;0</f>
        <v>1</v>
      </c>
    </row>
    <row r="488" spans="1:9" x14ac:dyDescent="0.2">
      <c r="A488" t="s">
        <v>363</v>
      </c>
      <c r="B488" t="s">
        <v>398</v>
      </c>
      <c r="D488" t="s">
        <v>19</v>
      </c>
      <c r="E488" t="s">
        <v>399</v>
      </c>
      <c r="F488" t="s">
        <v>400</v>
      </c>
      <c r="G488" t="s">
        <v>48</v>
      </c>
      <c r="H488" t="s">
        <v>6</v>
      </c>
      <c r="I488" t="b" cm="1">
        <f t="array" ref="I488">SUMPRODUCT(--(D488=Assumptions!$A$4:$A$12))&gt;0</f>
        <v>1</v>
      </c>
    </row>
    <row r="489" spans="1:9" x14ac:dyDescent="0.2">
      <c r="A489" t="s">
        <v>363</v>
      </c>
      <c r="B489" t="s">
        <v>398</v>
      </c>
      <c r="D489" t="s">
        <v>19</v>
      </c>
      <c r="E489" t="s">
        <v>401</v>
      </c>
      <c r="F489" t="s">
        <v>402</v>
      </c>
      <c r="G489" t="s">
        <v>15</v>
      </c>
      <c r="H489" t="s">
        <v>6</v>
      </c>
      <c r="I489" t="b" cm="1">
        <f t="array" ref="I489">SUMPRODUCT(--(D489=Assumptions!$A$4:$A$12))&gt;0</f>
        <v>1</v>
      </c>
    </row>
    <row r="490" spans="1:9" x14ac:dyDescent="0.2">
      <c r="A490" t="s">
        <v>363</v>
      </c>
      <c r="B490" t="s">
        <v>1839</v>
      </c>
      <c r="D490" t="s">
        <v>1202</v>
      </c>
      <c r="E490" t="s">
        <v>1454</v>
      </c>
      <c r="F490" t="s">
        <v>1455</v>
      </c>
      <c r="G490" t="s">
        <v>15</v>
      </c>
      <c r="H490" t="s">
        <v>6</v>
      </c>
      <c r="I490" t="b" cm="1">
        <f t="array" ref="I490">SUMPRODUCT(--(D490=Assumptions!$A$4:$A$12))&gt;0</f>
        <v>1</v>
      </c>
    </row>
    <row r="491" spans="1:9" x14ac:dyDescent="0.2">
      <c r="A491" t="s">
        <v>363</v>
      </c>
      <c r="B491" t="s">
        <v>403</v>
      </c>
      <c r="D491" t="s">
        <v>1202</v>
      </c>
      <c r="E491" t="s">
        <v>361</v>
      </c>
      <c r="F491" t="s">
        <v>362</v>
      </c>
      <c r="G491" t="s">
        <v>5</v>
      </c>
      <c r="H491" t="s">
        <v>6</v>
      </c>
      <c r="I491" t="b" cm="1">
        <f t="array" ref="I491">SUMPRODUCT(--(D491=Assumptions!$A$4:$A$12))&gt;0</f>
        <v>1</v>
      </c>
    </row>
    <row r="492" spans="1:9" x14ac:dyDescent="0.2">
      <c r="A492" t="s">
        <v>404</v>
      </c>
      <c r="B492" t="s">
        <v>1840</v>
      </c>
      <c r="D492" t="s">
        <v>1356</v>
      </c>
      <c r="E492" t="s">
        <v>1800</v>
      </c>
      <c r="F492" t="s">
        <v>1801</v>
      </c>
      <c r="G492" t="s">
        <v>5</v>
      </c>
      <c r="H492" t="s">
        <v>6</v>
      </c>
      <c r="I492" t="b" cm="1">
        <f t="array" ref="I492">SUMPRODUCT(--(D492=Assumptions!$A$4:$A$12))&gt;0</f>
        <v>0</v>
      </c>
    </row>
    <row r="493" spans="1:9" x14ac:dyDescent="0.2">
      <c r="A493" t="s">
        <v>404</v>
      </c>
      <c r="B493" t="s">
        <v>1841</v>
      </c>
      <c r="D493" t="s">
        <v>1193</v>
      </c>
      <c r="E493" t="s">
        <v>1842</v>
      </c>
      <c r="F493" t="s">
        <v>1843</v>
      </c>
      <c r="G493" t="s">
        <v>5</v>
      </c>
      <c r="H493" t="s">
        <v>6</v>
      </c>
      <c r="I493" t="b" cm="1">
        <f t="array" ref="I493">SUMPRODUCT(--(D493=Assumptions!$A$4:$A$12))&gt;0</f>
        <v>1</v>
      </c>
    </row>
    <row r="494" spans="1:9" x14ac:dyDescent="0.2">
      <c r="A494" t="s">
        <v>404</v>
      </c>
      <c r="B494" t="s">
        <v>1844</v>
      </c>
      <c r="D494" t="s">
        <v>1193</v>
      </c>
      <c r="E494" t="s">
        <v>10</v>
      </c>
      <c r="F494" t="s">
        <v>11</v>
      </c>
      <c r="G494" t="s">
        <v>5</v>
      </c>
      <c r="H494" t="s">
        <v>6</v>
      </c>
      <c r="I494" t="b" cm="1">
        <f t="array" ref="I494">SUMPRODUCT(--(D494=Assumptions!$A$4:$A$12))&gt;0</f>
        <v>1</v>
      </c>
    </row>
    <row r="495" spans="1:9" x14ac:dyDescent="0.2">
      <c r="A495" t="s">
        <v>404</v>
      </c>
      <c r="B495" t="s">
        <v>1845</v>
      </c>
      <c r="D495" t="s">
        <v>1193</v>
      </c>
      <c r="E495" t="s">
        <v>10</v>
      </c>
      <c r="F495" t="s">
        <v>11</v>
      </c>
      <c r="G495" t="s">
        <v>5</v>
      </c>
      <c r="H495" t="s">
        <v>6</v>
      </c>
      <c r="I495" t="b" cm="1">
        <f t="array" ref="I495">SUMPRODUCT(--(D495=Assumptions!$A$4:$A$12))&gt;0</f>
        <v>1</v>
      </c>
    </row>
    <row r="496" spans="1:9" x14ac:dyDescent="0.2">
      <c r="A496" t="s">
        <v>404</v>
      </c>
      <c r="B496" t="s">
        <v>1846</v>
      </c>
      <c r="D496" t="s">
        <v>1193</v>
      </c>
      <c r="E496" t="s">
        <v>10</v>
      </c>
      <c r="F496" t="s">
        <v>11</v>
      </c>
      <c r="G496" t="s">
        <v>15</v>
      </c>
      <c r="H496" t="s">
        <v>6</v>
      </c>
      <c r="I496" t="b" cm="1">
        <f t="array" ref="I496">SUMPRODUCT(--(D496=Assumptions!$A$4:$A$12))&gt;0</f>
        <v>1</v>
      </c>
    </row>
    <row r="497" spans="1:9" x14ac:dyDescent="0.2">
      <c r="A497" t="s">
        <v>404</v>
      </c>
      <c r="B497" t="s">
        <v>1847</v>
      </c>
      <c r="D497" t="s">
        <v>1193</v>
      </c>
      <c r="E497" t="s">
        <v>1848</v>
      </c>
      <c r="F497" t="s">
        <v>1849</v>
      </c>
      <c r="G497" t="s">
        <v>15</v>
      </c>
      <c r="H497" t="s">
        <v>6</v>
      </c>
      <c r="I497" t="b" cm="1">
        <f t="array" ref="I497">SUMPRODUCT(--(D497=Assumptions!$A$4:$A$12))&gt;0</f>
        <v>1</v>
      </c>
    </row>
    <row r="498" spans="1:9" x14ac:dyDescent="0.2">
      <c r="A498" t="s">
        <v>404</v>
      </c>
      <c r="B498" t="s">
        <v>1850</v>
      </c>
      <c r="D498" t="s">
        <v>1204</v>
      </c>
      <c r="E498" t="s">
        <v>1851</v>
      </c>
      <c r="F498" t="s">
        <v>1852</v>
      </c>
      <c r="G498" t="s">
        <v>15</v>
      </c>
      <c r="H498" t="s">
        <v>6</v>
      </c>
      <c r="I498" t="b" cm="1">
        <f t="array" ref="I498">SUMPRODUCT(--(D498=Assumptions!$A$4:$A$12))&gt;0</f>
        <v>0</v>
      </c>
    </row>
    <row r="499" spans="1:9" x14ac:dyDescent="0.2">
      <c r="A499" t="s">
        <v>404</v>
      </c>
      <c r="B499" t="s">
        <v>1853</v>
      </c>
      <c r="D499" t="s">
        <v>1204</v>
      </c>
      <c r="E499" t="s">
        <v>1448</v>
      </c>
      <c r="F499" t="s">
        <v>1449</v>
      </c>
      <c r="G499" t="s">
        <v>5</v>
      </c>
      <c r="H499" t="s">
        <v>6</v>
      </c>
      <c r="I499" t="b" cm="1">
        <f t="array" ref="I499">SUMPRODUCT(--(D499=Assumptions!$A$4:$A$12))&gt;0</f>
        <v>0</v>
      </c>
    </row>
    <row r="500" spans="1:9" x14ac:dyDescent="0.2">
      <c r="A500" t="s">
        <v>404</v>
      </c>
      <c r="B500" t="s">
        <v>1854</v>
      </c>
      <c r="D500" t="s">
        <v>1204</v>
      </c>
      <c r="E500" t="s">
        <v>399</v>
      </c>
      <c r="F500" t="s">
        <v>400</v>
      </c>
      <c r="G500" t="s">
        <v>5</v>
      </c>
      <c r="H500" t="s">
        <v>6</v>
      </c>
      <c r="I500" t="b" cm="1">
        <f t="array" ref="I500">SUMPRODUCT(--(D500=Assumptions!$A$4:$A$12))&gt;0</f>
        <v>0</v>
      </c>
    </row>
    <row r="501" spans="1:9" x14ac:dyDescent="0.2">
      <c r="A501" t="s">
        <v>404</v>
      </c>
      <c r="B501" t="s">
        <v>1855</v>
      </c>
      <c r="D501" t="s">
        <v>1193</v>
      </c>
      <c r="E501" t="s">
        <v>376</v>
      </c>
      <c r="F501" t="s">
        <v>377</v>
      </c>
      <c r="G501" t="s">
        <v>5</v>
      </c>
      <c r="H501" t="s">
        <v>6</v>
      </c>
      <c r="I501" t="b" cm="1">
        <f t="array" ref="I501">SUMPRODUCT(--(D501=Assumptions!$A$4:$A$12))&gt;0</f>
        <v>1</v>
      </c>
    </row>
    <row r="502" spans="1:9" x14ac:dyDescent="0.2">
      <c r="A502" t="s">
        <v>404</v>
      </c>
      <c r="B502" t="s">
        <v>1856</v>
      </c>
      <c r="D502" t="s">
        <v>1193</v>
      </c>
      <c r="E502" t="s">
        <v>147</v>
      </c>
      <c r="F502" t="s">
        <v>148</v>
      </c>
      <c r="G502" t="s">
        <v>15</v>
      </c>
      <c r="H502" t="s">
        <v>6</v>
      </c>
      <c r="I502" t="b" cm="1">
        <f t="array" ref="I502">SUMPRODUCT(--(D502=Assumptions!$A$4:$A$12))&gt;0</f>
        <v>1</v>
      </c>
    </row>
    <row r="503" spans="1:9" x14ac:dyDescent="0.2">
      <c r="A503" t="s">
        <v>404</v>
      </c>
      <c r="B503" t="s">
        <v>1857</v>
      </c>
      <c r="D503" t="s">
        <v>1284</v>
      </c>
      <c r="E503" t="s">
        <v>1858</v>
      </c>
      <c r="F503" t="s">
        <v>1859</v>
      </c>
      <c r="G503" t="s">
        <v>5</v>
      </c>
      <c r="H503" t="s">
        <v>6</v>
      </c>
      <c r="I503" t="b" cm="1">
        <f t="array" ref="I503">SUMPRODUCT(--(D503=Assumptions!$A$4:$A$12))&gt;0</f>
        <v>0</v>
      </c>
    </row>
    <row r="504" spans="1:9" x14ac:dyDescent="0.2">
      <c r="A504" t="s">
        <v>404</v>
      </c>
      <c r="B504" t="s">
        <v>1860</v>
      </c>
      <c r="D504" t="s">
        <v>1204</v>
      </c>
      <c r="E504" t="s">
        <v>1861</v>
      </c>
      <c r="F504" t="s">
        <v>1862</v>
      </c>
      <c r="G504" t="s">
        <v>5</v>
      </c>
      <c r="H504" t="s">
        <v>6</v>
      </c>
      <c r="I504" t="b" cm="1">
        <f t="array" ref="I504">SUMPRODUCT(--(D504=Assumptions!$A$4:$A$12))&gt;0</f>
        <v>0</v>
      </c>
    </row>
    <row r="505" spans="1:9" x14ac:dyDescent="0.2">
      <c r="A505" t="s">
        <v>404</v>
      </c>
      <c r="B505" t="s">
        <v>1853</v>
      </c>
      <c r="D505" t="s">
        <v>1202</v>
      </c>
      <c r="E505" t="s">
        <v>1448</v>
      </c>
      <c r="F505" t="s">
        <v>1449</v>
      </c>
      <c r="G505" t="s">
        <v>5</v>
      </c>
      <c r="H505" t="s">
        <v>6</v>
      </c>
      <c r="I505" t="b" cm="1">
        <f t="array" ref="I505">SUMPRODUCT(--(D505=Assumptions!$A$4:$A$12))&gt;0</f>
        <v>1</v>
      </c>
    </row>
    <row r="506" spans="1:9" x14ac:dyDescent="0.2">
      <c r="A506" t="s">
        <v>404</v>
      </c>
      <c r="B506" t="s">
        <v>1863</v>
      </c>
      <c r="D506" t="s">
        <v>1202</v>
      </c>
      <c r="E506" t="s">
        <v>1864</v>
      </c>
      <c r="F506" t="s">
        <v>1865</v>
      </c>
      <c r="G506" t="s">
        <v>5</v>
      </c>
      <c r="H506" t="s">
        <v>6</v>
      </c>
      <c r="I506" t="b" cm="1">
        <f t="array" ref="I506">SUMPRODUCT(--(D506=Assumptions!$A$4:$A$12))&gt;0</f>
        <v>1</v>
      </c>
    </row>
    <row r="507" spans="1:9" x14ac:dyDescent="0.2">
      <c r="A507" t="s">
        <v>404</v>
      </c>
      <c r="B507" t="s">
        <v>1866</v>
      </c>
      <c r="D507" t="s">
        <v>1202</v>
      </c>
      <c r="E507" t="s">
        <v>1867</v>
      </c>
      <c r="F507" t="s">
        <v>1868</v>
      </c>
      <c r="G507" t="s">
        <v>5</v>
      </c>
      <c r="H507" t="s">
        <v>6</v>
      </c>
      <c r="I507" t="b" cm="1">
        <f t="array" ref="I507">SUMPRODUCT(--(D507=Assumptions!$A$4:$A$12))&gt;0</f>
        <v>1</v>
      </c>
    </row>
    <row r="508" spans="1:9" x14ac:dyDescent="0.2">
      <c r="A508" t="s">
        <v>404</v>
      </c>
      <c r="B508" t="s">
        <v>1869</v>
      </c>
      <c r="D508" t="s">
        <v>1202</v>
      </c>
      <c r="E508" t="s">
        <v>1870</v>
      </c>
      <c r="F508" t="s">
        <v>1871</v>
      </c>
      <c r="G508" t="s">
        <v>5</v>
      </c>
      <c r="H508" t="s">
        <v>6</v>
      </c>
      <c r="I508" t="b" cm="1">
        <f t="array" ref="I508">SUMPRODUCT(--(D508=Assumptions!$A$4:$A$12))&gt;0</f>
        <v>1</v>
      </c>
    </row>
    <row r="509" spans="1:9" x14ac:dyDescent="0.2">
      <c r="A509" t="s">
        <v>404</v>
      </c>
      <c r="B509" t="s">
        <v>1850</v>
      </c>
      <c r="D509" t="s">
        <v>1202</v>
      </c>
      <c r="E509" t="s">
        <v>1851</v>
      </c>
      <c r="F509" t="s">
        <v>1852</v>
      </c>
      <c r="G509" t="s">
        <v>15</v>
      </c>
      <c r="H509" t="s">
        <v>6</v>
      </c>
      <c r="I509" t="b" cm="1">
        <f t="array" ref="I509">SUMPRODUCT(--(D509=Assumptions!$A$4:$A$12))&gt;0</f>
        <v>1</v>
      </c>
    </row>
    <row r="510" spans="1:9" x14ac:dyDescent="0.2">
      <c r="A510" t="s">
        <v>404</v>
      </c>
      <c r="B510" t="s">
        <v>1854</v>
      </c>
      <c r="D510" t="s">
        <v>1202</v>
      </c>
      <c r="E510" t="s">
        <v>399</v>
      </c>
      <c r="F510" t="s">
        <v>400</v>
      </c>
      <c r="G510" t="s">
        <v>5</v>
      </c>
      <c r="H510" t="s">
        <v>6</v>
      </c>
      <c r="I510" t="b" cm="1">
        <f t="array" ref="I510">SUMPRODUCT(--(D510=Assumptions!$A$4:$A$12))&gt;0</f>
        <v>1</v>
      </c>
    </row>
    <row r="511" spans="1:9" x14ac:dyDescent="0.2">
      <c r="A511" t="s">
        <v>404</v>
      </c>
      <c r="B511" t="s">
        <v>1840</v>
      </c>
      <c r="D511" t="s">
        <v>1202</v>
      </c>
      <c r="E511" t="s">
        <v>1800</v>
      </c>
      <c r="F511" t="s">
        <v>1801</v>
      </c>
      <c r="G511" t="s">
        <v>5</v>
      </c>
      <c r="H511" t="s">
        <v>6</v>
      </c>
      <c r="I511" t="b" cm="1">
        <f t="array" ref="I511">SUMPRODUCT(--(D511=Assumptions!$A$4:$A$12))&gt;0</f>
        <v>1</v>
      </c>
    </row>
    <row r="512" spans="1:9" x14ac:dyDescent="0.2">
      <c r="A512" t="s">
        <v>404</v>
      </c>
      <c r="B512" t="s">
        <v>405</v>
      </c>
      <c r="D512" t="s">
        <v>1204</v>
      </c>
      <c r="E512" t="s">
        <v>1252</v>
      </c>
      <c r="F512" t="s">
        <v>1253</v>
      </c>
      <c r="G512" t="s">
        <v>5</v>
      </c>
      <c r="H512" t="s">
        <v>6</v>
      </c>
      <c r="I512" t="b" cm="1">
        <f t="array" ref="I512">SUMPRODUCT(--(D512=Assumptions!$A$4:$A$12))&gt;0</f>
        <v>0</v>
      </c>
    </row>
    <row r="513" spans="1:9" x14ac:dyDescent="0.2">
      <c r="A513" t="s">
        <v>404</v>
      </c>
      <c r="B513" t="s">
        <v>1872</v>
      </c>
      <c r="D513" t="s">
        <v>1202</v>
      </c>
      <c r="E513" t="s">
        <v>1448</v>
      </c>
      <c r="F513" t="s">
        <v>1449</v>
      </c>
      <c r="G513" t="s">
        <v>5</v>
      </c>
      <c r="H513" t="s">
        <v>6</v>
      </c>
      <c r="I513" t="b" cm="1">
        <f t="array" ref="I513">SUMPRODUCT(--(D513=Assumptions!$A$4:$A$12))&gt;0</f>
        <v>1</v>
      </c>
    </row>
    <row r="514" spans="1:9" x14ac:dyDescent="0.2">
      <c r="A514" t="s">
        <v>404</v>
      </c>
      <c r="B514" t="s">
        <v>1872</v>
      </c>
      <c r="D514" t="s">
        <v>1202</v>
      </c>
      <c r="E514" t="s">
        <v>13</v>
      </c>
      <c r="F514" t="s">
        <v>14</v>
      </c>
      <c r="G514" t="s">
        <v>5</v>
      </c>
      <c r="H514" t="s">
        <v>27</v>
      </c>
      <c r="I514" t="b" cm="1">
        <f t="array" ref="I514">SUMPRODUCT(--(D514=Assumptions!$A$4:$A$12))&gt;0</f>
        <v>1</v>
      </c>
    </row>
    <row r="515" spans="1:9" x14ac:dyDescent="0.2">
      <c r="A515" t="s">
        <v>404</v>
      </c>
      <c r="B515" t="s">
        <v>1873</v>
      </c>
      <c r="D515" t="s">
        <v>1202</v>
      </c>
      <c r="E515" t="s">
        <v>261</v>
      </c>
      <c r="F515" t="s">
        <v>262</v>
      </c>
      <c r="G515" t="s">
        <v>5</v>
      </c>
      <c r="H515" t="s">
        <v>6</v>
      </c>
      <c r="I515" t="b" cm="1">
        <f t="array" ref="I515">SUMPRODUCT(--(D515=Assumptions!$A$4:$A$12))&gt;0</f>
        <v>1</v>
      </c>
    </row>
    <row r="516" spans="1:9" x14ac:dyDescent="0.2">
      <c r="A516" t="s">
        <v>404</v>
      </c>
      <c r="B516" t="s">
        <v>1874</v>
      </c>
      <c r="D516" t="s">
        <v>1202</v>
      </c>
      <c r="E516" t="s">
        <v>77</v>
      </c>
      <c r="F516" t="s">
        <v>78</v>
      </c>
      <c r="G516" t="s">
        <v>5</v>
      </c>
      <c r="H516" t="s">
        <v>6</v>
      </c>
      <c r="I516" t="b" cm="1">
        <f t="array" ref="I516">SUMPRODUCT(--(D516=Assumptions!$A$4:$A$12))&gt;0</f>
        <v>1</v>
      </c>
    </row>
    <row r="517" spans="1:9" x14ac:dyDescent="0.2">
      <c r="A517" t="s">
        <v>404</v>
      </c>
      <c r="B517" t="s">
        <v>1875</v>
      </c>
      <c r="D517" t="s">
        <v>1284</v>
      </c>
      <c r="E517" t="s">
        <v>1640</v>
      </c>
      <c r="F517" t="s">
        <v>1641</v>
      </c>
      <c r="G517" t="s">
        <v>5</v>
      </c>
      <c r="H517" t="s">
        <v>6</v>
      </c>
      <c r="I517" t="b" cm="1">
        <f t="array" ref="I517">SUMPRODUCT(--(D517=Assumptions!$A$4:$A$12))&gt;0</f>
        <v>0</v>
      </c>
    </row>
    <row r="518" spans="1:9" x14ac:dyDescent="0.2">
      <c r="A518" t="s">
        <v>404</v>
      </c>
      <c r="B518" t="s">
        <v>1876</v>
      </c>
      <c r="D518" t="s">
        <v>1204</v>
      </c>
      <c r="E518" t="s">
        <v>406</v>
      </c>
      <c r="F518" t="s">
        <v>407</v>
      </c>
      <c r="G518" t="s">
        <v>5</v>
      </c>
      <c r="H518" t="s">
        <v>6</v>
      </c>
      <c r="I518" t="b" cm="1">
        <f t="array" ref="I518">SUMPRODUCT(--(D518=Assumptions!$A$4:$A$12))&gt;0</f>
        <v>0</v>
      </c>
    </row>
    <row r="519" spans="1:9" x14ac:dyDescent="0.2">
      <c r="A519" t="s">
        <v>404</v>
      </c>
      <c r="B519" t="s">
        <v>87</v>
      </c>
      <c r="D519" t="s">
        <v>1202</v>
      </c>
      <c r="E519" t="s">
        <v>89</v>
      </c>
      <c r="F519" t="s">
        <v>90</v>
      </c>
      <c r="G519" t="s">
        <v>5</v>
      </c>
      <c r="H519" t="s">
        <v>6</v>
      </c>
      <c r="I519" t="b" cm="1">
        <f t="array" ref="I519">SUMPRODUCT(--(D519=Assumptions!$A$4:$A$12))&gt;0</f>
        <v>1</v>
      </c>
    </row>
    <row r="520" spans="1:9" x14ac:dyDescent="0.2">
      <c r="A520" t="s">
        <v>404</v>
      </c>
      <c r="B520" t="s">
        <v>408</v>
      </c>
      <c r="D520" t="s">
        <v>19</v>
      </c>
      <c r="E520" t="s">
        <v>7</v>
      </c>
      <c r="F520" t="s">
        <v>8</v>
      </c>
      <c r="G520" t="s">
        <v>5</v>
      </c>
      <c r="H520" t="s">
        <v>6</v>
      </c>
      <c r="I520" t="b" cm="1">
        <f t="array" ref="I520">SUMPRODUCT(--(D520=Assumptions!$A$4:$A$12))&gt;0</f>
        <v>1</v>
      </c>
    </row>
    <row r="521" spans="1:9" x14ac:dyDescent="0.2">
      <c r="A521" t="s">
        <v>404</v>
      </c>
      <c r="B521" t="s">
        <v>408</v>
      </c>
      <c r="D521" t="s">
        <v>19</v>
      </c>
      <c r="E521" t="s">
        <v>409</v>
      </c>
      <c r="F521" t="s">
        <v>410</v>
      </c>
      <c r="G521" t="s">
        <v>5</v>
      </c>
      <c r="H521" t="s">
        <v>27</v>
      </c>
      <c r="I521" t="b" cm="1">
        <f t="array" ref="I521">SUMPRODUCT(--(D521=Assumptions!$A$4:$A$12))&gt;0</f>
        <v>1</v>
      </c>
    </row>
    <row r="522" spans="1:9" x14ac:dyDescent="0.2">
      <c r="A522" t="s">
        <v>404</v>
      </c>
      <c r="B522" t="s">
        <v>411</v>
      </c>
      <c r="D522" t="s">
        <v>19</v>
      </c>
      <c r="E522" t="s">
        <v>147</v>
      </c>
      <c r="F522" t="s">
        <v>148</v>
      </c>
      <c r="G522" t="s">
        <v>5</v>
      </c>
      <c r="H522" t="s">
        <v>6</v>
      </c>
      <c r="I522" t="b" cm="1">
        <f t="array" ref="I522">SUMPRODUCT(--(D522=Assumptions!$A$4:$A$12))&gt;0</f>
        <v>1</v>
      </c>
    </row>
    <row r="523" spans="1:9" x14ac:dyDescent="0.2">
      <c r="A523" t="s">
        <v>404</v>
      </c>
      <c r="B523" t="s">
        <v>411</v>
      </c>
      <c r="D523" t="s">
        <v>19</v>
      </c>
      <c r="E523" t="s">
        <v>412</v>
      </c>
      <c r="F523" t="s">
        <v>413</v>
      </c>
      <c r="G523" t="s">
        <v>5</v>
      </c>
      <c r="H523" t="s">
        <v>27</v>
      </c>
      <c r="I523" t="b" cm="1">
        <f t="array" ref="I523">SUMPRODUCT(--(D523=Assumptions!$A$4:$A$12))&gt;0</f>
        <v>1</v>
      </c>
    </row>
    <row r="524" spans="1:9" x14ac:dyDescent="0.2">
      <c r="A524" t="s">
        <v>404</v>
      </c>
      <c r="B524" t="s">
        <v>1877</v>
      </c>
      <c r="D524" t="s">
        <v>1202</v>
      </c>
      <c r="E524" t="s">
        <v>414</v>
      </c>
      <c r="F524" t="s">
        <v>415</v>
      </c>
      <c r="G524" t="s">
        <v>5</v>
      </c>
      <c r="H524" t="s">
        <v>6</v>
      </c>
      <c r="I524" t="b" cm="1">
        <f t="array" ref="I524">SUMPRODUCT(--(D524=Assumptions!$A$4:$A$12))&gt;0</f>
        <v>1</v>
      </c>
    </row>
    <row r="525" spans="1:9" x14ac:dyDescent="0.2">
      <c r="A525" t="s">
        <v>404</v>
      </c>
      <c r="B525" t="s">
        <v>1878</v>
      </c>
      <c r="D525" t="s">
        <v>1204</v>
      </c>
      <c r="E525" t="s">
        <v>1879</v>
      </c>
      <c r="F525" t="s">
        <v>1880</v>
      </c>
      <c r="G525" t="s">
        <v>5</v>
      </c>
      <c r="H525" t="s">
        <v>6</v>
      </c>
      <c r="I525" t="b" cm="1">
        <f t="array" ref="I525">SUMPRODUCT(--(D525=Assumptions!$A$4:$A$12))&gt;0</f>
        <v>0</v>
      </c>
    </row>
    <row r="526" spans="1:9" x14ac:dyDescent="0.2">
      <c r="A526" t="s">
        <v>404</v>
      </c>
      <c r="B526" t="s">
        <v>416</v>
      </c>
      <c r="D526" t="s">
        <v>19</v>
      </c>
      <c r="E526" t="s">
        <v>361</v>
      </c>
      <c r="F526" t="s">
        <v>362</v>
      </c>
      <c r="G526" t="s">
        <v>5</v>
      </c>
      <c r="H526" t="s">
        <v>6</v>
      </c>
      <c r="I526" t="b" cm="1">
        <f t="array" ref="I526">SUMPRODUCT(--(D526=Assumptions!$A$4:$A$12))&gt;0</f>
        <v>1</v>
      </c>
    </row>
    <row r="527" spans="1:9" x14ac:dyDescent="0.2">
      <c r="A527" t="s">
        <v>404</v>
      </c>
      <c r="B527" t="s">
        <v>1857</v>
      </c>
      <c r="D527" t="s">
        <v>1204</v>
      </c>
      <c r="E527" t="s">
        <v>1858</v>
      </c>
      <c r="F527" t="s">
        <v>1859</v>
      </c>
      <c r="G527" t="s">
        <v>5</v>
      </c>
      <c r="H527" t="s">
        <v>6</v>
      </c>
      <c r="I527" t="b" cm="1">
        <f t="array" ref="I527">SUMPRODUCT(--(D527=Assumptions!$A$4:$A$12))&gt;0</f>
        <v>0</v>
      </c>
    </row>
    <row r="528" spans="1:9" x14ac:dyDescent="0.2">
      <c r="A528" t="s">
        <v>404</v>
      </c>
      <c r="B528" t="s">
        <v>1875</v>
      </c>
      <c r="D528" t="s">
        <v>1204</v>
      </c>
      <c r="E528" t="s">
        <v>1640</v>
      </c>
      <c r="F528" t="s">
        <v>1641</v>
      </c>
      <c r="G528" t="s">
        <v>5</v>
      </c>
      <c r="H528" t="s">
        <v>6</v>
      </c>
      <c r="I528" t="b" cm="1">
        <f t="array" ref="I528">SUMPRODUCT(--(D528=Assumptions!$A$4:$A$12))&gt;0</f>
        <v>0</v>
      </c>
    </row>
    <row r="529" spans="1:9" x14ac:dyDescent="0.2">
      <c r="A529" t="s">
        <v>404</v>
      </c>
      <c r="B529" t="s">
        <v>1881</v>
      </c>
      <c r="D529" t="s">
        <v>1204</v>
      </c>
      <c r="E529" t="s">
        <v>1882</v>
      </c>
      <c r="F529" t="s">
        <v>1883</v>
      </c>
      <c r="G529" t="s">
        <v>5</v>
      </c>
      <c r="H529" t="s">
        <v>6</v>
      </c>
      <c r="I529" t="b" cm="1">
        <f t="array" ref="I529">SUMPRODUCT(--(D529=Assumptions!$A$4:$A$12))&gt;0</f>
        <v>0</v>
      </c>
    </row>
    <row r="530" spans="1:9" x14ac:dyDescent="0.2">
      <c r="A530" t="s">
        <v>404</v>
      </c>
      <c r="B530" t="s">
        <v>1845</v>
      </c>
      <c r="D530" t="s">
        <v>1202</v>
      </c>
      <c r="E530" t="s">
        <v>10</v>
      </c>
      <c r="F530" t="s">
        <v>11</v>
      </c>
      <c r="G530" t="s">
        <v>5</v>
      </c>
      <c r="H530" t="s">
        <v>6</v>
      </c>
      <c r="I530" t="b" cm="1">
        <f t="array" ref="I530">SUMPRODUCT(--(D530=Assumptions!$A$4:$A$12))&gt;0</f>
        <v>1</v>
      </c>
    </row>
    <row r="531" spans="1:9" x14ac:dyDescent="0.2">
      <c r="A531" t="s">
        <v>404</v>
      </c>
      <c r="B531" t="s">
        <v>1884</v>
      </c>
      <c r="D531" t="s">
        <v>1202</v>
      </c>
      <c r="E531" t="s">
        <v>1870</v>
      </c>
      <c r="F531" t="s">
        <v>1871</v>
      </c>
      <c r="G531" t="s">
        <v>5</v>
      </c>
      <c r="H531" t="s">
        <v>6</v>
      </c>
      <c r="I531" t="b" cm="1">
        <f t="array" ref="I531">SUMPRODUCT(--(D531=Assumptions!$A$4:$A$12))&gt;0</f>
        <v>1</v>
      </c>
    </row>
    <row r="532" spans="1:9" x14ac:dyDescent="0.2">
      <c r="A532" t="s">
        <v>404</v>
      </c>
      <c r="B532" t="s">
        <v>87</v>
      </c>
      <c r="D532" t="s">
        <v>1185</v>
      </c>
      <c r="E532" t="s">
        <v>147</v>
      </c>
      <c r="F532" t="s">
        <v>148</v>
      </c>
      <c r="G532" t="s">
        <v>1885</v>
      </c>
      <c r="H532" t="s">
        <v>6</v>
      </c>
      <c r="I532" t="b" cm="1">
        <f t="array" ref="I532">SUMPRODUCT(--(D532=Assumptions!$A$4:$A$12))&gt;0</f>
        <v>0</v>
      </c>
    </row>
    <row r="533" spans="1:9" x14ac:dyDescent="0.2">
      <c r="A533" t="s">
        <v>417</v>
      </c>
      <c r="B533" t="s">
        <v>1886</v>
      </c>
      <c r="D533" t="s">
        <v>1204</v>
      </c>
      <c r="E533" t="s">
        <v>418</v>
      </c>
      <c r="F533" t="s">
        <v>419</v>
      </c>
      <c r="G533" t="s">
        <v>5</v>
      </c>
      <c r="H533" t="s">
        <v>6</v>
      </c>
      <c r="I533" t="b" cm="1">
        <f t="array" ref="I533">SUMPRODUCT(--(D533=Assumptions!$A$4:$A$12))&gt;0</f>
        <v>0</v>
      </c>
    </row>
    <row r="534" spans="1:9" x14ac:dyDescent="0.2">
      <c r="A534" t="s">
        <v>417</v>
      </c>
      <c r="B534" t="s">
        <v>1887</v>
      </c>
      <c r="D534" t="s">
        <v>1193</v>
      </c>
      <c r="E534" t="s">
        <v>147</v>
      </c>
      <c r="F534" t="s">
        <v>148</v>
      </c>
      <c r="G534" t="s">
        <v>5</v>
      </c>
      <c r="H534" t="s">
        <v>6</v>
      </c>
      <c r="I534" t="b" cm="1">
        <f t="array" ref="I534">SUMPRODUCT(--(D534=Assumptions!$A$4:$A$12))&gt;0</f>
        <v>1</v>
      </c>
    </row>
    <row r="535" spans="1:9" x14ac:dyDescent="0.2">
      <c r="A535" t="s">
        <v>417</v>
      </c>
      <c r="B535" t="s">
        <v>1888</v>
      </c>
      <c r="D535" t="s">
        <v>1193</v>
      </c>
      <c r="E535" t="s">
        <v>46</v>
      </c>
      <c r="F535" t="s">
        <v>47</v>
      </c>
      <c r="G535" t="s">
        <v>5</v>
      </c>
      <c r="H535" t="s">
        <v>6</v>
      </c>
      <c r="I535" t="b" cm="1">
        <f t="array" ref="I535">SUMPRODUCT(--(D535=Assumptions!$A$4:$A$12))&gt;0</f>
        <v>1</v>
      </c>
    </row>
    <row r="536" spans="1:9" x14ac:dyDescent="0.2">
      <c r="A536" t="s">
        <v>417</v>
      </c>
      <c r="B536" t="s">
        <v>1888</v>
      </c>
      <c r="D536" t="s">
        <v>1193</v>
      </c>
      <c r="E536" t="s">
        <v>1889</v>
      </c>
      <c r="F536" t="s">
        <v>1890</v>
      </c>
      <c r="G536" t="s">
        <v>15</v>
      </c>
      <c r="H536" t="s">
        <v>27</v>
      </c>
      <c r="I536" t="b" cm="1">
        <f t="array" ref="I536">SUMPRODUCT(--(D536=Assumptions!$A$4:$A$12))&gt;0</f>
        <v>1</v>
      </c>
    </row>
    <row r="537" spans="1:9" x14ac:dyDescent="0.2">
      <c r="A537" t="s">
        <v>417</v>
      </c>
      <c r="B537" t="s">
        <v>420</v>
      </c>
      <c r="D537" t="s">
        <v>19</v>
      </c>
      <c r="E537" t="s">
        <v>421</v>
      </c>
      <c r="F537" t="s">
        <v>422</v>
      </c>
      <c r="G537" t="s">
        <v>15</v>
      </c>
      <c r="H537" t="s">
        <v>6</v>
      </c>
      <c r="I537" t="b" cm="1">
        <f t="array" ref="I537">SUMPRODUCT(--(D537=Assumptions!$A$4:$A$12))&gt;0</f>
        <v>1</v>
      </c>
    </row>
    <row r="538" spans="1:9" x14ac:dyDescent="0.2">
      <c r="A538" t="s">
        <v>417</v>
      </c>
      <c r="B538" t="s">
        <v>423</v>
      </c>
      <c r="D538" t="s">
        <v>19</v>
      </c>
      <c r="E538" t="s">
        <v>424</v>
      </c>
      <c r="F538" t="s">
        <v>425</v>
      </c>
      <c r="G538" t="s">
        <v>5</v>
      </c>
      <c r="H538" t="s">
        <v>6</v>
      </c>
      <c r="I538" t="b" cm="1">
        <f t="array" ref="I538">SUMPRODUCT(--(D538=Assumptions!$A$4:$A$12))&gt;0</f>
        <v>1</v>
      </c>
    </row>
    <row r="539" spans="1:9" x14ac:dyDescent="0.2">
      <c r="A539" t="s">
        <v>417</v>
      </c>
      <c r="B539" t="s">
        <v>426</v>
      </c>
      <c r="D539" t="s">
        <v>19</v>
      </c>
      <c r="E539" t="s">
        <v>348</v>
      </c>
      <c r="F539" t="s">
        <v>349</v>
      </c>
      <c r="G539" t="s">
        <v>5</v>
      </c>
      <c r="H539" t="s">
        <v>6</v>
      </c>
      <c r="I539" t="b" cm="1">
        <f t="array" ref="I539">SUMPRODUCT(--(D539=Assumptions!$A$4:$A$12))&gt;0</f>
        <v>1</v>
      </c>
    </row>
    <row r="540" spans="1:9" x14ac:dyDescent="0.2">
      <c r="A540" t="s">
        <v>417</v>
      </c>
      <c r="B540" t="s">
        <v>1891</v>
      </c>
      <c r="D540" t="s">
        <v>1204</v>
      </c>
      <c r="E540" t="s">
        <v>1892</v>
      </c>
      <c r="F540" t="s">
        <v>1893</v>
      </c>
      <c r="G540" t="s">
        <v>15</v>
      </c>
      <c r="H540" t="s">
        <v>6</v>
      </c>
      <c r="I540" t="b" cm="1">
        <f t="array" ref="I540">SUMPRODUCT(--(D540=Assumptions!$A$4:$A$12))&gt;0</f>
        <v>0</v>
      </c>
    </row>
    <row r="541" spans="1:9" x14ac:dyDescent="0.2">
      <c r="A541" t="s">
        <v>417</v>
      </c>
      <c r="B541" t="s">
        <v>1894</v>
      </c>
      <c r="D541" t="s">
        <v>1202</v>
      </c>
      <c r="E541" t="s">
        <v>136</v>
      </c>
      <c r="F541" t="s">
        <v>137</v>
      </c>
      <c r="G541" t="s">
        <v>15</v>
      </c>
      <c r="H541" t="s">
        <v>6</v>
      </c>
      <c r="I541" t="b" cm="1">
        <f t="array" ref="I541">SUMPRODUCT(--(D541=Assumptions!$A$4:$A$12))&gt;0</f>
        <v>1</v>
      </c>
    </row>
    <row r="542" spans="1:9" x14ac:dyDescent="0.2">
      <c r="A542" t="s">
        <v>417</v>
      </c>
      <c r="B542" t="s">
        <v>1895</v>
      </c>
      <c r="D542" t="s">
        <v>1202</v>
      </c>
      <c r="E542" t="s">
        <v>121</v>
      </c>
      <c r="F542" t="s">
        <v>122</v>
      </c>
      <c r="G542" t="s">
        <v>5</v>
      </c>
      <c r="H542" t="s">
        <v>6</v>
      </c>
      <c r="I542" t="b" cm="1">
        <f t="array" ref="I542">SUMPRODUCT(--(D542=Assumptions!$A$4:$A$12))&gt;0</f>
        <v>1</v>
      </c>
    </row>
    <row r="543" spans="1:9" x14ac:dyDescent="0.2">
      <c r="A543" t="s">
        <v>417</v>
      </c>
      <c r="B543" t="s">
        <v>1896</v>
      </c>
      <c r="D543" t="s">
        <v>1202</v>
      </c>
      <c r="E543" t="s">
        <v>427</v>
      </c>
      <c r="F543" t="s">
        <v>428</v>
      </c>
      <c r="G543" t="s">
        <v>15</v>
      </c>
      <c r="H543" t="s">
        <v>6</v>
      </c>
      <c r="I543" t="b" cm="1">
        <f t="array" ref="I543">SUMPRODUCT(--(D543=Assumptions!$A$4:$A$12))&gt;0</f>
        <v>1</v>
      </c>
    </row>
    <row r="544" spans="1:9" x14ac:dyDescent="0.2">
      <c r="A544" t="s">
        <v>417</v>
      </c>
      <c r="B544" t="s">
        <v>1897</v>
      </c>
      <c r="D544" t="s">
        <v>1204</v>
      </c>
      <c r="E544" t="s">
        <v>1898</v>
      </c>
      <c r="F544" t="s">
        <v>1899</v>
      </c>
      <c r="G544" t="s">
        <v>15</v>
      </c>
      <c r="H544" t="s">
        <v>6</v>
      </c>
      <c r="I544" t="b" cm="1">
        <f t="array" ref="I544">SUMPRODUCT(--(D544=Assumptions!$A$4:$A$12))&gt;0</f>
        <v>0</v>
      </c>
    </row>
    <row r="545" spans="1:9" x14ac:dyDescent="0.2">
      <c r="A545" t="s">
        <v>417</v>
      </c>
      <c r="B545" t="s">
        <v>1900</v>
      </c>
      <c r="D545" t="s">
        <v>1204</v>
      </c>
      <c r="E545" t="s">
        <v>10</v>
      </c>
      <c r="F545" t="s">
        <v>11</v>
      </c>
      <c r="G545" t="s">
        <v>15</v>
      </c>
      <c r="H545" t="s">
        <v>6</v>
      </c>
      <c r="I545" t="b" cm="1">
        <f t="array" ref="I545">SUMPRODUCT(--(D545=Assumptions!$A$4:$A$12))&gt;0</f>
        <v>0</v>
      </c>
    </row>
    <row r="546" spans="1:9" x14ac:dyDescent="0.2">
      <c r="A546" t="s">
        <v>417</v>
      </c>
      <c r="B546" t="s">
        <v>1901</v>
      </c>
      <c r="D546" t="s">
        <v>1400</v>
      </c>
      <c r="E546" t="s">
        <v>147</v>
      </c>
      <c r="F546" t="s">
        <v>1764</v>
      </c>
      <c r="G546" t="s">
        <v>15</v>
      </c>
      <c r="H546" t="s">
        <v>6</v>
      </c>
      <c r="I546" t="b" cm="1">
        <f t="array" ref="I546">SUMPRODUCT(--(D546=Assumptions!$A$4:$A$12))&gt;0</f>
        <v>0</v>
      </c>
    </row>
    <row r="547" spans="1:9" x14ac:dyDescent="0.2">
      <c r="A547" t="s">
        <v>417</v>
      </c>
      <c r="B547" t="s">
        <v>1902</v>
      </c>
      <c r="D547" t="s">
        <v>1204</v>
      </c>
      <c r="E547" t="s">
        <v>1903</v>
      </c>
      <c r="F547" t="s">
        <v>1904</v>
      </c>
      <c r="G547" t="s">
        <v>15</v>
      </c>
      <c r="H547" t="s">
        <v>6</v>
      </c>
      <c r="I547" t="b" cm="1">
        <f t="array" ref="I547">SUMPRODUCT(--(D547=Assumptions!$A$4:$A$12))&gt;0</f>
        <v>0</v>
      </c>
    </row>
    <row r="548" spans="1:9" x14ac:dyDescent="0.2">
      <c r="A548" t="s">
        <v>417</v>
      </c>
      <c r="B548" t="s">
        <v>1905</v>
      </c>
      <c r="D548" t="s">
        <v>1202</v>
      </c>
      <c r="E548" t="s">
        <v>69</v>
      </c>
      <c r="F548" t="s">
        <v>70</v>
      </c>
      <c r="G548" t="s">
        <v>5</v>
      </c>
      <c r="H548" t="s">
        <v>6</v>
      </c>
      <c r="I548" t="b" cm="1">
        <f t="array" ref="I548">SUMPRODUCT(--(D548=Assumptions!$A$4:$A$12))&gt;0</f>
        <v>1</v>
      </c>
    </row>
    <row r="549" spans="1:9" x14ac:dyDescent="0.2">
      <c r="A549" t="s">
        <v>417</v>
      </c>
      <c r="B549" t="s">
        <v>429</v>
      </c>
      <c r="D549" t="s">
        <v>19</v>
      </c>
      <c r="E549" t="s">
        <v>430</v>
      </c>
      <c r="F549" t="s">
        <v>431</v>
      </c>
      <c r="G549" t="s">
        <v>5</v>
      </c>
      <c r="H549" t="s">
        <v>6</v>
      </c>
      <c r="I549" t="b" cm="1">
        <f t="array" ref="I549">SUMPRODUCT(--(D549=Assumptions!$A$4:$A$12))&gt;0</f>
        <v>1</v>
      </c>
    </row>
    <row r="550" spans="1:9" x14ac:dyDescent="0.2">
      <c r="A550" t="s">
        <v>417</v>
      </c>
      <c r="B550" t="s">
        <v>432</v>
      </c>
      <c r="D550" t="s">
        <v>97</v>
      </c>
      <c r="E550" t="s">
        <v>433</v>
      </c>
      <c r="F550" t="s">
        <v>434</v>
      </c>
      <c r="G550" t="s">
        <v>48</v>
      </c>
      <c r="H550" t="s">
        <v>6</v>
      </c>
      <c r="I550" t="b" cm="1">
        <f t="array" ref="I550">SUMPRODUCT(--(D550=Assumptions!$A$4:$A$12))&gt;0</f>
        <v>1</v>
      </c>
    </row>
    <row r="551" spans="1:9" x14ac:dyDescent="0.2">
      <c r="A551" t="s">
        <v>417</v>
      </c>
      <c r="B551" t="s">
        <v>1906</v>
      </c>
      <c r="D551" t="s">
        <v>1202</v>
      </c>
      <c r="E551" t="s">
        <v>414</v>
      </c>
      <c r="F551" t="s">
        <v>435</v>
      </c>
      <c r="G551" t="s">
        <v>15</v>
      </c>
      <c r="H551" t="s">
        <v>6</v>
      </c>
      <c r="I551" t="b" cm="1">
        <f t="array" ref="I551">SUMPRODUCT(--(D551=Assumptions!$A$4:$A$12))&gt;0</f>
        <v>1</v>
      </c>
    </row>
    <row r="552" spans="1:9" x14ac:dyDescent="0.2">
      <c r="A552" t="s">
        <v>417</v>
      </c>
      <c r="B552" t="s">
        <v>1907</v>
      </c>
      <c r="D552" t="s">
        <v>1400</v>
      </c>
      <c r="E552" t="s">
        <v>1908</v>
      </c>
      <c r="F552" t="s">
        <v>1909</v>
      </c>
      <c r="G552" t="s">
        <v>15</v>
      </c>
      <c r="H552" t="s">
        <v>6</v>
      </c>
      <c r="I552" t="b" cm="1">
        <f t="array" ref="I552">SUMPRODUCT(--(D552=Assumptions!$A$4:$A$12))&gt;0</f>
        <v>0</v>
      </c>
    </row>
    <row r="553" spans="1:9" x14ac:dyDescent="0.2">
      <c r="A553" t="s">
        <v>417</v>
      </c>
      <c r="B553" t="s">
        <v>1910</v>
      </c>
      <c r="D553" t="s">
        <v>1204</v>
      </c>
      <c r="E553" t="s">
        <v>1867</v>
      </c>
      <c r="F553" t="s">
        <v>1868</v>
      </c>
      <c r="G553" t="s">
        <v>15</v>
      </c>
      <c r="H553" t="s">
        <v>6</v>
      </c>
      <c r="I553" t="b" cm="1">
        <f t="array" ref="I553">SUMPRODUCT(--(D553=Assumptions!$A$4:$A$12))&gt;0</f>
        <v>0</v>
      </c>
    </row>
    <row r="554" spans="1:9" x14ac:dyDescent="0.2">
      <c r="A554" t="s">
        <v>417</v>
      </c>
      <c r="B554" t="s">
        <v>436</v>
      </c>
      <c r="D554" t="s">
        <v>19</v>
      </c>
      <c r="E554" t="s">
        <v>147</v>
      </c>
      <c r="F554" t="s">
        <v>148</v>
      </c>
      <c r="G554" t="s">
        <v>5</v>
      </c>
      <c r="H554" t="s">
        <v>6</v>
      </c>
      <c r="I554" t="b" cm="1">
        <f t="array" ref="I554">SUMPRODUCT(--(D554=Assumptions!$A$4:$A$12))&gt;0</f>
        <v>1</v>
      </c>
    </row>
    <row r="555" spans="1:9" x14ac:dyDescent="0.2">
      <c r="A555" t="s">
        <v>417</v>
      </c>
      <c r="B555" t="s">
        <v>436</v>
      </c>
      <c r="D555" t="s">
        <v>19</v>
      </c>
      <c r="E555" t="s">
        <v>437</v>
      </c>
      <c r="F555" t="s">
        <v>438</v>
      </c>
      <c r="G555" t="s">
        <v>15</v>
      </c>
      <c r="H555" t="s">
        <v>27</v>
      </c>
      <c r="I555" t="b" cm="1">
        <f t="array" ref="I555">SUMPRODUCT(--(D555=Assumptions!$A$4:$A$12))&gt;0</f>
        <v>1</v>
      </c>
    </row>
    <row r="556" spans="1:9" x14ac:dyDescent="0.2">
      <c r="A556" t="s">
        <v>417</v>
      </c>
      <c r="B556" t="s">
        <v>439</v>
      </c>
      <c r="D556" t="s">
        <v>19</v>
      </c>
      <c r="E556" t="s">
        <v>147</v>
      </c>
      <c r="F556" t="s">
        <v>148</v>
      </c>
      <c r="G556" t="s">
        <v>5</v>
      </c>
      <c r="H556" t="s">
        <v>6</v>
      </c>
      <c r="I556" t="b" cm="1">
        <f t="array" ref="I556">SUMPRODUCT(--(D556=Assumptions!$A$4:$A$12))&gt;0</f>
        <v>1</v>
      </c>
    </row>
    <row r="557" spans="1:9" x14ac:dyDescent="0.2">
      <c r="A557" t="s">
        <v>417</v>
      </c>
      <c r="B557" t="s">
        <v>1911</v>
      </c>
      <c r="D557" t="s">
        <v>1202</v>
      </c>
      <c r="E557" t="s">
        <v>10</v>
      </c>
      <c r="F557" t="s">
        <v>11</v>
      </c>
      <c r="G557" t="s">
        <v>15</v>
      </c>
      <c r="H557" t="s">
        <v>6</v>
      </c>
      <c r="I557" t="b" cm="1">
        <f t="array" ref="I557">SUMPRODUCT(--(D557=Assumptions!$A$4:$A$12))&gt;0</f>
        <v>1</v>
      </c>
    </row>
    <row r="558" spans="1:9" x14ac:dyDescent="0.2">
      <c r="A558" t="s">
        <v>417</v>
      </c>
      <c r="B558" t="s">
        <v>1912</v>
      </c>
      <c r="D558" t="s">
        <v>1202</v>
      </c>
      <c r="E558" t="s">
        <v>75</v>
      </c>
      <c r="F558" t="s">
        <v>76</v>
      </c>
      <c r="G558" t="s">
        <v>5</v>
      </c>
      <c r="H558" t="s">
        <v>6</v>
      </c>
      <c r="I558" t="b" cm="1">
        <f t="array" ref="I558">SUMPRODUCT(--(D558=Assumptions!$A$4:$A$12))&gt;0</f>
        <v>1</v>
      </c>
    </row>
    <row r="559" spans="1:9" x14ac:dyDescent="0.2">
      <c r="A559" t="s">
        <v>417</v>
      </c>
      <c r="B559" t="s">
        <v>440</v>
      </c>
      <c r="D559" t="s">
        <v>19</v>
      </c>
      <c r="E559" t="s">
        <v>441</v>
      </c>
      <c r="F559" t="s">
        <v>442</v>
      </c>
      <c r="G559" t="s">
        <v>15</v>
      </c>
      <c r="H559" t="s">
        <v>6</v>
      </c>
      <c r="I559" t="b" cm="1">
        <f t="array" ref="I559">SUMPRODUCT(--(D559=Assumptions!$A$4:$A$12))&gt;0</f>
        <v>1</v>
      </c>
    </row>
    <row r="560" spans="1:9" x14ac:dyDescent="0.2">
      <c r="A560" t="s">
        <v>417</v>
      </c>
      <c r="B560" t="s">
        <v>440</v>
      </c>
      <c r="D560" t="s">
        <v>19</v>
      </c>
      <c r="E560" t="s">
        <v>98</v>
      </c>
      <c r="F560" t="s">
        <v>99</v>
      </c>
      <c r="G560" t="s">
        <v>48</v>
      </c>
      <c r="H560" t="s">
        <v>6</v>
      </c>
      <c r="I560" t="b" cm="1">
        <f t="array" ref="I560">SUMPRODUCT(--(D560=Assumptions!$A$4:$A$12))&gt;0</f>
        <v>1</v>
      </c>
    </row>
    <row r="561" spans="1:9" x14ac:dyDescent="0.2">
      <c r="A561" t="s">
        <v>417</v>
      </c>
      <c r="B561" t="s">
        <v>60</v>
      </c>
      <c r="D561" t="s">
        <v>88</v>
      </c>
      <c r="E561" t="s">
        <v>61</v>
      </c>
      <c r="F561" t="s">
        <v>62</v>
      </c>
      <c r="G561" t="s">
        <v>5</v>
      </c>
      <c r="H561" t="s">
        <v>6</v>
      </c>
      <c r="I561" t="b" cm="1">
        <f t="array" ref="I561">SUMPRODUCT(--(D561=Assumptions!$A$4:$A$12))&gt;0</f>
        <v>1</v>
      </c>
    </row>
    <row r="562" spans="1:9" x14ac:dyDescent="0.2">
      <c r="A562" t="s">
        <v>417</v>
      </c>
      <c r="B562" t="s">
        <v>443</v>
      </c>
      <c r="D562" t="s">
        <v>19</v>
      </c>
      <c r="E562" t="s">
        <v>236</v>
      </c>
      <c r="F562" t="s">
        <v>237</v>
      </c>
      <c r="G562" t="s">
        <v>5</v>
      </c>
      <c r="H562" t="s">
        <v>6</v>
      </c>
      <c r="I562" t="b" cm="1">
        <f t="array" ref="I562">SUMPRODUCT(--(D562=Assumptions!$A$4:$A$12))&gt;0</f>
        <v>1</v>
      </c>
    </row>
    <row r="563" spans="1:9" x14ac:dyDescent="0.2">
      <c r="A563" t="s">
        <v>417</v>
      </c>
      <c r="B563" t="s">
        <v>1913</v>
      </c>
      <c r="D563" t="s">
        <v>1321</v>
      </c>
      <c r="E563" t="s">
        <v>36</v>
      </c>
      <c r="F563" t="s">
        <v>37</v>
      </c>
      <c r="G563" t="s">
        <v>1914</v>
      </c>
      <c r="H563" t="s">
        <v>6</v>
      </c>
      <c r="I563" t="b" cm="1">
        <f t="array" ref="I563">SUMPRODUCT(--(D563=Assumptions!$A$4:$A$12))&gt;0</f>
        <v>0</v>
      </c>
    </row>
    <row r="564" spans="1:9" x14ac:dyDescent="0.2">
      <c r="A564" t="s">
        <v>444</v>
      </c>
      <c r="B564" t="s">
        <v>1915</v>
      </c>
      <c r="D564" t="s">
        <v>1193</v>
      </c>
      <c r="E564" t="s">
        <v>1916</v>
      </c>
      <c r="F564" t="s">
        <v>1917</v>
      </c>
      <c r="G564" t="s">
        <v>5</v>
      </c>
      <c r="H564" t="s">
        <v>6</v>
      </c>
      <c r="I564" t="b" cm="1">
        <f t="array" ref="I564">SUMPRODUCT(--(D564=Assumptions!$A$4:$A$12))&gt;0</f>
        <v>1</v>
      </c>
    </row>
    <row r="565" spans="1:9" x14ac:dyDescent="0.2">
      <c r="A565" t="s">
        <v>444</v>
      </c>
      <c r="B565" t="s">
        <v>1918</v>
      </c>
      <c r="D565" t="s">
        <v>1193</v>
      </c>
      <c r="E565" t="s">
        <v>1683</v>
      </c>
      <c r="F565" t="s">
        <v>1684</v>
      </c>
      <c r="G565" t="s">
        <v>5</v>
      </c>
      <c r="H565" t="s">
        <v>6</v>
      </c>
      <c r="I565" t="b" cm="1">
        <f t="array" ref="I565">SUMPRODUCT(--(D565=Assumptions!$A$4:$A$12))&gt;0</f>
        <v>1</v>
      </c>
    </row>
    <row r="566" spans="1:9" x14ac:dyDescent="0.2">
      <c r="A566" t="s">
        <v>444</v>
      </c>
      <c r="B566" t="s">
        <v>445</v>
      </c>
      <c r="D566" t="s">
        <v>1193</v>
      </c>
      <c r="E566" t="s">
        <v>418</v>
      </c>
      <c r="F566" t="s">
        <v>419</v>
      </c>
      <c r="G566" t="s">
        <v>5</v>
      </c>
      <c r="H566" t="s">
        <v>6</v>
      </c>
      <c r="I566" t="b" cm="1">
        <f t="array" ref="I566">SUMPRODUCT(--(D566=Assumptions!$A$4:$A$12))&gt;0</f>
        <v>1</v>
      </c>
    </row>
    <row r="567" spans="1:9" x14ac:dyDescent="0.2">
      <c r="A567" t="s">
        <v>444</v>
      </c>
      <c r="B567" t="s">
        <v>1919</v>
      </c>
      <c r="D567" t="s">
        <v>1356</v>
      </c>
      <c r="E567" t="s">
        <v>446</v>
      </c>
      <c r="F567" t="s">
        <v>447</v>
      </c>
      <c r="G567" t="s">
        <v>15</v>
      </c>
      <c r="H567" t="s">
        <v>6</v>
      </c>
      <c r="I567" t="b" cm="1">
        <f t="array" ref="I567">SUMPRODUCT(--(D567=Assumptions!$A$4:$A$12))&gt;0</f>
        <v>0</v>
      </c>
    </row>
    <row r="568" spans="1:9" x14ac:dyDescent="0.2">
      <c r="A568" t="s">
        <v>444</v>
      </c>
      <c r="B568" t="s">
        <v>1920</v>
      </c>
      <c r="D568" t="s">
        <v>1193</v>
      </c>
      <c r="E568" t="s">
        <v>1921</v>
      </c>
      <c r="F568" t="s">
        <v>1922</v>
      </c>
      <c r="G568" t="s">
        <v>5</v>
      </c>
      <c r="H568" t="s">
        <v>6</v>
      </c>
      <c r="I568" t="b" cm="1">
        <f t="array" ref="I568">SUMPRODUCT(--(D568=Assumptions!$A$4:$A$12))&gt;0</f>
        <v>1</v>
      </c>
    </row>
    <row r="569" spans="1:9" x14ac:dyDescent="0.2">
      <c r="A569" t="s">
        <v>444</v>
      </c>
      <c r="B569" t="s">
        <v>448</v>
      </c>
      <c r="D569" t="s">
        <v>19</v>
      </c>
      <c r="E569" t="s">
        <v>449</v>
      </c>
      <c r="F569" t="s">
        <v>450</v>
      </c>
      <c r="G569" t="s">
        <v>5</v>
      </c>
      <c r="H569" t="s">
        <v>6</v>
      </c>
      <c r="I569" t="b" cm="1">
        <f t="array" ref="I569">SUMPRODUCT(--(D569=Assumptions!$A$4:$A$12))&gt;0</f>
        <v>1</v>
      </c>
    </row>
    <row r="570" spans="1:9" x14ac:dyDescent="0.2">
      <c r="A570" t="s">
        <v>444</v>
      </c>
      <c r="B570" t="s">
        <v>448</v>
      </c>
      <c r="D570" t="s">
        <v>19</v>
      </c>
      <c r="E570" t="s">
        <v>36</v>
      </c>
      <c r="F570" t="s">
        <v>37</v>
      </c>
      <c r="G570" t="s">
        <v>48</v>
      </c>
      <c r="H570" t="s">
        <v>6</v>
      </c>
      <c r="I570" t="b" cm="1">
        <f t="array" ref="I570">SUMPRODUCT(--(D570=Assumptions!$A$4:$A$12))&gt;0</f>
        <v>1</v>
      </c>
    </row>
    <row r="571" spans="1:9" x14ac:dyDescent="0.2">
      <c r="A571" t="s">
        <v>444</v>
      </c>
      <c r="B571" t="s">
        <v>451</v>
      </c>
      <c r="D571" t="s">
        <v>19</v>
      </c>
      <c r="E571" t="s">
        <v>452</v>
      </c>
      <c r="F571" t="s">
        <v>453</v>
      </c>
      <c r="G571" t="s">
        <v>5</v>
      </c>
      <c r="H571" t="s">
        <v>6</v>
      </c>
      <c r="I571" t="b" cm="1">
        <f t="array" ref="I571">SUMPRODUCT(--(D571=Assumptions!$A$4:$A$12))&gt;0</f>
        <v>1</v>
      </c>
    </row>
    <row r="572" spans="1:9" x14ac:dyDescent="0.2">
      <c r="A572" t="s">
        <v>444</v>
      </c>
      <c r="B572" t="s">
        <v>454</v>
      </c>
      <c r="D572" t="s">
        <v>19</v>
      </c>
      <c r="E572" t="s">
        <v>414</v>
      </c>
      <c r="F572" t="s">
        <v>435</v>
      </c>
      <c r="G572" t="s">
        <v>5</v>
      </c>
      <c r="H572" t="s">
        <v>6</v>
      </c>
      <c r="I572" t="b" cm="1">
        <f t="array" ref="I572">SUMPRODUCT(--(D572=Assumptions!$A$4:$A$12))&gt;0</f>
        <v>1</v>
      </c>
    </row>
    <row r="573" spans="1:9" x14ac:dyDescent="0.2">
      <c r="A573" t="s">
        <v>444</v>
      </c>
      <c r="B573" t="s">
        <v>455</v>
      </c>
      <c r="D573" t="s">
        <v>88</v>
      </c>
      <c r="E573" t="s">
        <v>10</v>
      </c>
      <c r="F573" t="s">
        <v>11</v>
      </c>
      <c r="G573" t="s">
        <v>5</v>
      </c>
      <c r="H573" t="s">
        <v>6</v>
      </c>
      <c r="I573" t="b" cm="1">
        <f t="array" ref="I573">SUMPRODUCT(--(D573=Assumptions!$A$4:$A$12))&gt;0</f>
        <v>1</v>
      </c>
    </row>
    <row r="574" spans="1:9" x14ac:dyDescent="0.2">
      <c r="A574" t="s">
        <v>444</v>
      </c>
      <c r="B574" t="s">
        <v>1923</v>
      </c>
      <c r="D574" t="s">
        <v>1400</v>
      </c>
      <c r="E574" t="s">
        <v>214</v>
      </c>
      <c r="F574" t="s">
        <v>215</v>
      </c>
      <c r="G574" t="s">
        <v>1924</v>
      </c>
      <c r="H574" t="s">
        <v>6</v>
      </c>
      <c r="I574" t="b" cm="1">
        <f t="array" ref="I574">SUMPRODUCT(--(D574=Assumptions!$A$4:$A$12))&gt;0</f>
        <v>0</v>
      </c>
    </row>
    <row r="575" spans="1:9" x14ac:dyDescent="0.2">
      <c r="A575" t="s">
        <v>444</v>
      </c>
      <c r="B575" t="s">
        <v>1925</v>
      </c>
      <c r="D575" t="s">
        <v>1400</v>
      </c>
      <c r="E575" t="s">
        <v>1926</v>
      </c>
      <c r="F575" t="s">
        <v>1927</v>
      </c>
      <c r="G575" t="s">
        <v>1928</v>
      </c>
      <c r="H575" t="s">
        <v>6</v>
      </c>
      <c r="I575" t="b" cm="1">
        <f t="array" ref="I575">SUMPRODUCT(--(D575=Assumptions!$A$4:$A$12))&gt;0</f>
        <v>0</v>
      </c>
    </row>
    <row r="576" spans="1:9" x14ac:dyDescent="0.2">
      <c r="A576" t="s">
        <v>444</v>
      </c>
      <c r="B576" t="s">
        <v>1929</v>
      </c>
      <c r="D576" t="s">
        <v>1204</v>
      </c>
      <c r="E576" t="s">
        <v>1930</v>
      </c>
      <c r="F576" t="s">
        <v>1931</v>
      </c>
      <c r="G576" t="s">
        <v>15</v>
      </c>
      <c r="H576" t="s">
        <v>6</v>
      </c>
      <c r="I576" t="b" cm="1">
        <f t="array" ref="I576">SUMPRODUCT(--(D576=Assumptions!$A$4:$A$12))&gt;0</f>
        <v>0</v>
      </c>
    </row>
    <row r="577" spans="1:9" x14ac:dyDescent="0.2">
      <c r="A577" t="s">
        <v>444</v>
      </c>
      <c r="B577" t="s">
        <v>1932</v>
      </c>
      <c r="D577" t="s">
        <v>1202</v>
      </c>
      <c r="E577" t="s">
        <v>143</v>
      </c>
      <c r="F577" t="s">
        <v>144</v>
      </c>
      <c r="G577" t="s">
        <v>5</v>
      </c>
      <c r="H577" t="s">
        <v>6</v>
      </c>
      <c r="I577" t="b" cm="1">
        <f t="array" ref="I577">SUMPRODUCT(--(D577=Assumptions!$A$4:$A$12))&gt;0</f>
        <v>1</v>
      </c>
    </row>
    <row r="578" spans="1:9" x14ac:dyDescent="0.2">
      <c r="A578" t="s">
        <v>444</v>
      </c>
      <c r="B578" t="s">
        <v>1932</v>
      </c>
      <c r="D578" t="s">
        <v>1202</v>
      </c>
      <c r="E578" t="s">
        <v>1933</v>
      </c>
      <c r="F578" t="s">
        <v>1934</v>
      </c>
      <c r="G578" t="s">
        <v>5</v>
      </c>
      <c r="H578" t="s">
        <v>27</v>
      </c>
      <c r="I578" t="b" cm="1">
        <f t="array" ref="I578">SUMPRODUCT(--(D578=Assumptions!$A$4:$A$12))&gt;0</f>
        <v>1</v>
      </c>
    </row>
    <row r="579" spans="1:9" x14ac:dyDescent="0.2">
      <c r="A579" t="s">
        <v>444</v>
      </c>
      <c r="B579" t="s">
        <v>1935</v>
      </c>
      <c r="D579" t="s">
        <v>1202</v>
      </c>
      <c r="E579" t="s">
        <v>1936</v>
      </c>
      <c r="F579" t="s">
        <v>1937</v>
      </c>
      <c r="G579" t="s">
        <v>5</v>
      </c>
      <c r="H579" t="s">
        <v>6</v>
      </c>
      <c r="I579" t="b" cm="1">
        <f t="array" ref="I579">SUMPRODUCT(--(D579=Assumptions!$A$4:$A$12))&gt;0</f>
        <v>1</v>
      </c>
    </row>
    <row r="580" spans="1:9" x14ac:dyDescent="0.2">
      <c r="A580" t="s">
        <v>444</v>
      </c>
      <c r="B580" t="s">
        <v>1938</v>
      </c>
      <c r="D580" t="s">
        <v>1204</v>
      </c>
      <c r="E580" t="s">
        <v>384</v>
      </c>
      <c r="F580" t="s">
        <v>385</v>
      </c>
      <c r="G580" t="s">
        <v>15</v>
      </c>
      <c r="H580" t="s">
        <v>6</v>
      </c>
      <c r="I580" t="b" cm="1">
        <f t="array" ref="I580">SUMPRODUCT(--(D580=Assumptions!$A$4:$A$12))&gt;0</f>
        <v>0</v>
      </c>
    </row>
    <row r="581" spans="1:9" x14ac:dyDescent="0.2">
      <c r="A581" t="s">
        <v>444</v>
      </c>
      <c r="B581" t="s">
        <v>456</v>
      </c>
      <c r="D581" t="s">
        <v>19</v>
      </c>
      <c r="E581" t="s">
        <v>457</v>
      </c>
      <c r="F581" t="s">
        <v>458</v>
      </c>
      <c r="G581" t="s">
        <v>5</v>
      </c>
      <c r="H581" t="s">
        <v>6</v>
      </c>
      <c r="I581" t="b" cm="1">
        <f t="array" ref="I581">SUMPRODUCT(--(D581=Assumptions!$A$4:$A$12))&gt;0</f>
        <v>1</v>
      </c>
    </row>
    <row r="582" spans="1:9" x14ac:dyDescent="0.2">
      <c r="A582" t="s">
        <v>444</v>
      </c>
      <c r="B582" t="s">
        <v>456</v>
      </c>
      <c r="D582" t="s">
        <v>19</v>
      </c>
      <c r="E582" t="s">
        <v>459</v>
      </c>
      <c r="F582" t="s">
        <v>460</v>
      </c>
      <c r="G582" t="s">
        <v>48</v>
      </c>
      <c r="H582" t="s">
        <v>6</v>
      </c>
      <c r="I582" t="b" cm="1">
        <f t="array" ref="I582">SUMPRODUCT(--(D582=Assumptions!$A$4:$A$12))&gt;0</f>
        <v>1</v>
      </c>
    </row>
    <row r="583" spans="1:9" x14ac:dyDescent="0.2">
      <c r="A583" t="s">
        <v>444</v>
      </c>
      <c r="B583" t="s">
        <v>1939</v>
      </c>
      <c r="D583" t="s">
        <v>1204</v>
      </c>
      <c r="E583" t="s">
        <v>1678</v>
      </c>
      <c r="F583" t="s">
        <v>1679</v>
      </c>
      <c r="G583" t="s">
        <v>15</v>
      </c>
      <c r="H583" t="s">
        <v>6</v>
      </c>
      <c r="I583" t="b" cm="1">
        <f t="array" ref="I583">SUMPRODUCT(--(D583=Assumptions!$A$4:$A$12))&gt;0</f>
        <v>0</v>
      </c>
    </row>
    <row r="584" spans="1:9" x14ac:dyDescent="0.2">
      <c r="A584" t="s">
        <v>444</v>
      </c>
      <c r="B584" t="s">
        <v>1940</v>
      </c>
      <c r="D584" t="s">
        <v>1202</v>
      </c>
      <c r="E584" t="s">
        <v>7</v>
      </c>
      <c r="F584" t="s">
        <v>8</v>
      </c>
      <c r="G584" t="s">
        <v>15</v>
      </c>
      <c r="H584" t="s">
        <v>6</v>
      </c>
      <c r="I584" t="b" cm="1">
        <f t="array" ref="I584">SUMPRODUCT(--(D584=Assumptions!$A$4:$A$12))&gt;0</f>
        <v>1</v>
      </c>
    </row>
    <row r="585" spans="1:9" x14ac:dyDescent="0.2">
      <c r="A585" t="s">
        <v>444</v>
      </c>
      <c r="B585" t="s">
        <v>461</v>
      </c>
      <c r="D585" t="s">
        <v>19</v>
      </c>
      <c r="E585" t="s">
        <v>462</v>
      </c>
      <c r="F585" t="s">
        <v>463</v>
      </c>
      <c r="G585" t="s">
        <v>5</v>
      </c>
      <c r="H585" t="s">
        <v>6</v>
      </c>
      <c r="I585" t="b" cm="1">
        <f t="array" ref="I585">SUMPRODUCT(--(D585=Assumptions!$A$4:$A$12))&gt;0</f>
        <v>1</v>
      </c>
    </row>
    <row r="586" spans="1:9" x14ac:dyDescent="0.2">
      <c r="A586" t="s">
        <v>444</v>
      </c>
      <c r="B586" t="s">
        <v>1941</v>
      </c>
      <c r="D586" t="s">
        <v>1204</v>
      </c>
      <c r="E586" t="s">
        <v>1942</v>
      </c>
      <c r="F586" t="s">
        <v>1943</v>
      </c>
      <c r="G586" t="s">
        <v>5</v>
      </c>
      <c r="H586" t="s">
        <v>6</v>
      </c>
      <c r="I586" t="b" cm="1">
        <f t="array" ref="I586">SUMPRODUCT(--(D586=Assumptions!$A$4:$A$12))&gt;0</f>
        <v>0</v>
      </c>
    </row>
    <row r="587" spans="1:9" x14ac:dyDescent="0.2">
      <c r="A587" t="s">
        <v>444</v>
      </c>
      <c r="B587" t="s">
        <v>1944</v>
      </c>
      <c r="D587" t="s">
        <v>1204</v>
      </c>
      <c r="E587" t="s">
        <v>1945</v>
      </c>
      <c r="F587" t="s">
        <v>1946</v>
      </c>
      <c r="G587" t="s">
        <v>15</v>
      </c>
      <c r="H587" t="s">
        <v>6</v>
      </c>
      <c r="I587" t="b" cm="1">
        <f t="array" ref="I587">SUMPRODUCT(--(D587=Assumptions!$A$4:$A$12))&gt;0</f>
        <v>0</v>
      </c>
    </row>
    <row r="588" spans="1:9" x14ac:dyDescent="0.2">
      <c r="A588" t="s">
        <v>444</v>
      </c>
      <c r="B588" t="s">
        <v>199</v>
      </c>
      <c r="D588" t="s">
        <v>19</v>
      </c>
      <c r="E588" t="s">
        <v>464</v>
      </c>
      <c r="F588" t="s">
        <v>465</v>
      </c>
      <c r="G588" t="s">
        <v>5</v>
      </c>
      <c r="H588" t="s">
        <v>6</v>
      </c>
      <c r="I588" t="b" cm="1">
        <f t="array" ref="I588">SUMPRODUCT(--(D588=Assumptions!$A$4:$A$12))&gt;0</f>
        <v>1</v>
      </c>
    </row>
    <row r="589" spans="1:9" x14ac:dyDescent="0.2">
      <c r="A589" t="s">
        <v>444</v>
      </c>
      <c r="B589" t="s">
        <v>1947</v>
      </c>
      <c r="D589" t="s">
        <v>1204</v>
      </c>
      <c r="E589" t="s">
        <v>1948</v>
      </c>
      <c r="F589" t="s">
        <v>1949</v>
      </c>
      <c r="G589" t="s">
        <v>15</v>
      </c>
      <c r="H589" t="s">
        <v>6</v>
      </c>
      <c r="I589" t="b" cm="1">
        <f t="array" ref="I589">SUMPRODUCT(--(D589=Assumptions!$A$4:$A$12))&gt;0</f>
        <v>0</v>
      </c>
    </row>
    <row r="590" spans="1:9" x14ac:dyDescent="0.2">
      <c r="A590" t="s">
        <v>444</v>
      </c>
      <c r="B590" t="s">
        <v>1950</v>
      </c>
      <c r="D590" t="s">
        <v>1204</v>
      </c>
      <c r="E590" t="s">
        <v>1217</v>
      </c>
      <c r="F590" t="s">
        <v>1218</v>
      </c>
      <c r="G590" t="s">
        <v>5</v>
      </c>
      <c r="H590" t="s">
        <v>6</v>
      </c>
      <c r="I590" t="b" cm="1">
        <f t="array" ref="I590">SUMPRODUCT(--(D590=Assumptions!$A$4:$A$12))&gt;0</f>
        <v>0</v>
      </c>
    </row>
    <row r="591" spans="1:9" x14ac:dyDescent="0.2">
      <c r="A591" t="s">
        <v>444</v>
      </c>
      <c r="B591" t="s">
        <v>1951</v>
      </c>
      <c r="D591" t="s">
        <v>1202</v>
      </c>
      <c r="E591" t="s">
        <v>1952</v>
      </c>
      <c r="F591" t="s">
        <v>466</v>
      </c>
      <c r="G591" t="s">
        <v>5</v>
      </c>
      <c r="H591" t="s">
        <v>6</v>
      </c>
      <c r="I591" t="b" cm="1">
        <f t="array" ref="I591">SUMPRODUCT(--(D591=Assumptions!$A$4:$A$12))&gt;0</f>
        <v>1</v>
      </c>
    </row>
    <row r="592" spans="1:9" x14ac:dyDescent="0.2">
      <c r="A592" t="s">
        <v>444</v>
      </c>
      <c r="B592" t="s">
        <v>1953</v>
      </c>
      <c r="D592" t="s">
        <v>1400</v>
      </c>
      <c r="E592" t="s">
        <v>1436</v>
      </c>
      <c r="F592" t="s">
        <v>1437</v>
      </c>
      <c r="G592" t="s">
        <v>1928</v>
      </c>
      <c r="H592" t="s">
        <v>6</v>
      </c>
      <c r="I592" t="b" cm="1">
        <f t="array" ref="I592">SUMPRODUCT(--(D592=Assumptions!$A$4:$A$12))&gt;0</f>
        <v>0</v>
      </c>
    </row>
    <row r="593" spans="1:9" x14ac:dyDescent="0.2">
      <c r="A593" t="s">
        <v>444</v>
      </c>
      <c r="B593" t="s">
        <v>467</v>
      </c>
      <c r="D593" t="s">
        <v>19</v>
      </c>
      <c r="E593" t="s">
        <v>73</v>
      </c>
      <c r="F593" t="s">
        <v>74</v>
      </c>
      <c r="G593" t="s">
        <v>48</v>
      </c>
      <c r="H593" t="s">
        <v>6</v>
      </c>
      <c r="I593" t="b" cm="1">
        <f t="array" ref="I593">SUMPRODUCT(--(D593=Assumptions!$A$4:$A$12))&gt;0</f>
        <v>1</v>
      </c>
    </row>
    <row r="594" spans="1:9" x14ac:dyDescent="0.2">
      <c r="A594" t="s">
        <v>444</v>
      </c>
      <c r="B594" t="s">
        <v>467</v>
      </c>
      <c r="D594" t="s">
        <v>19</v>
      </c>
      <c r="E594" t="s">
        <v>468</v>
      </c>
      <c r="F594" t="s">
        <v>396</v>
      </c>
      <c r="G594" t="s">
        <v>15</v>
      </c>
      <c r="H594" t="s">
        <v>6</v>
      </c>
      <c r="I594" t="b" cm="1">
        <f t="array" ref="I594">SUMPRODUCT(--(D594=Assumptions!$A$4:$A$12))&gt;0</f>
        <v>1</v>
      </c>
    </row>
    <row r="595" spans="1:9" x14ac:dyDescent="0.2">
      <c r="A595" t="s">
        <v>444</v>
      </c>
      <c r="B595" t="s">
        <v>469</v>
      </c>
      <c r="D595" t="s">
        <v>19</v>
      </c>
      <c r="E595" t="s">
        <v>36</v>
      </c>
      <c r="F595" t="s">
        <v>37</v>
      </c>
      <c r="G595" t="s">
        <v>5</v>
      </c>
      <c r="H595" t="s">
        <v>6</v>
      </c>
      <c r="I595" t="b" cm="1">
        <f t="array" ref="I595">SUMPRODUCT(--(D595=Assumptions!$A$4:$A$12))&gt;0</f>
        <v>1</v>
      </c>
    </row>
    <row r="596" spans="1:9" x14ac:dyDescent="0.2">
      <c r="A596" t="s">
        <v>444</v>
      </c>
      <c r="B596" t="s">
        <v>470</v>
      </c>
      <c r="D596" t="s">
        <v>88</v>
      </c>
      <c r="E596" t="s">
        <v>471</v>
      </c>
      <c r="F596" t="s">
        <v>472</v>
      </c>
      <c r="G596" t="s">
        <v>5</v>
      </c>
      <c r="H596" t="s">
        <v>6</v>
      </c>
      <c r="I596" t="b" cm="1">
        <f t="array" ref="I596">SUMPRODUCT(--(D596=Assumptions!$A$4:$A$12))&gt;0</f>
        <v>1</v>
      </c>
    </row>
    <row r="597" spans="1:9" x14ac:dyDescent="0.2">
      <c r="A597" t="s">
        <v>444</v>
      </c>
      <c r="B597" t="s">
        <v>473</v>
      </c>
      <c r="D597" t="s">
        <v>97</v>
      </c>
      <c r="E597" t="s">
        <v>474</v>
      </c>
      <c r="F597" t="s">
        <v>475</v>
      </c>
      <c r="G597" t="s">
        <v>5</v>
      </c>
      <c r="H597" t="s">
        <v>6</v>
      </c>
      <c r="I597" t="b" cm="1">
        <f t="array" ref="I597">SUMPRODUCT(--(D597=Assumptions!$A$4:$A$12))&gt;0</f>
        <v>1</v>
      </c>
    </row>
    <row r="598" spans="1:9" x14ac:dyDescent="0.2">
      <c r="A598" t="s">
        <v>444</v>
      </c>
      <c r="B598" t="s">
        <v>476</v>
      </c>
      <c r="D598" t="s">
        <v>97</v>
      </c>
      <c r="E598" t="s">
        <v>477</v>
      </c>
      <c r="F598" t="s">
        <v>478</v>
      </c>
      <c r="G598" t="s">
        <v>5</v>
      </c>
      <c r="H598" t="s">
        <v>6</v>
      </c>
      <c r="I598" t="b" cm="1">
        <f t="array" ref="I598">SUMPRODUCT(--(D598=Assumptions!$A$4:$A$12))&gt;0</f>
        <v>1</v>
      </c>
    </row>
    <row r="599" spans="1:9" x14ac:dyDescent="0.2">
      <c r="A599" t="s">
        <v>444</v>
      </c>
      <c r="B599" t="s">
        <v>1954</v>
      </c>
      <c r="D599" t="s">
        <v>1202</v>
      </c>
      <c r="E599" t="s">
        <v>1466</v>
      </c>
      <c r="F599" t="s">
        <v>1467</v>
      </c>
      <c r="G599" t="s">
        <v>5</v>
      </c>
      <c r="H599" t="s">
        <v>6</v>
      </c>
      <c r="I599" t="b" cm="1">
        <f t="array" ref="I599">SUMPRODUCT(--(D599=Assumptions!$A$4:$A$12))&gt;0</f>
        <v>1</v>
      </c>
    </row>
    <row r="600" spans="1:9" x14ac:dyDescent="0.2">
      <c r="A600" t="s">
        <v>444</v>
      </c>
      <c r="B600" t="s">
        <v>1955</v>
      </c>
      <c r="D600" t="s">
        <v>1204</v>
      </c>
      <c r="E600" t="s">
        <v>1223</v>
      </c>
      <c r="F600" t="s">
        <v>1224</v>
      </c>
      <c r="G600" t="s">
        <v>15</v>
      </c>
      <c r="H600" t="s">
        <v>6</v>
      </c>
      <c r="I600" t="b" cm="1">
        <f t="array" ref="I600">SUMPRODUCT(--(D600=Assumptions!$A$4:$A$12))&gt;0</f>
        <v>0</v>
      </c>
    </row>
    <row r="601" spans="1:9" x14ac:dyDescent="0.2">
      <c r="A601" t="s">
        <v>444</v>
      </c>
      <c r="B601" t="s">
        <v>1956</v>
      </c>
      <c r="D601" t="s">
        <v>1204</v>
      </c>
      <c r="E601" t="s">
        <v>1223</v>
      </c>
      <c r="F601" t="s">
        <v>1224</v>
      </c>
      <c r="G601" t="s">
        <v>15</v>
      </c>
      <c r="H601" t="s">
        <v>6</v>
      </c>
      <c r="I601" t="b" cm="1">
        <f t="array" ref="I601">SUMPRODUCT(--(D601=Assumptions!$A$4:$A$12))&gt;0</f>
        <v>0</v>
      </c>
    </row>
    <row r="602" spans="1:9" x14ac:dyDescent="0.2">
      <c r="A602" t="s">
        <v>444</v>
      </c>
      <c r="B602" t="s">
        <v>1957</v>
      </c>
      <c r="D602" t="s">
        <v>1202</v>
      </c>
      <c r="E602" t="s">
        <v>1958</v>
      </c>
      <c r="F602" t="s">
        <v>1959</v>
      </c>
      <c r="G602" t="s">
        <v>5</v>
      </c>
      <c r="H602" t="s">
        <v>6</v>
      </c>
      <c r="I602" t="b" cm="1">
        <f t="array" ref="I602">SUMPRODUCT(--(D602=Assumptions!$A$4:$A$12))&gt;0</f>
        <v>1</v>
      </c>
    </row>
    <row r="603" spans="1:9" x14ac:dyDescent="0.2">
      <c r="A603" t="s">
        <v>444</v>
      </c>
      <c r="B603" t="s">
        <v>1960</v>
      </c>
      <c r="D603" t="s">
        <v>1202</v>
      </c>
      <c r="E603" t="s">
        <v>479</v>
      </c>
      <c r="F603" t="s">
        <v>480</v>
      </c>
      <c r="G603" t="s">
        <v>5</v>
      </c>
      <c r="H603" t="s">
        <v>6</v>
      </c>
      <c r="I603" t="b" cm="1">
        <f t="array" ref="I603">SUMPRODUCT(--(D603=Assumptions!$A$4:$A$12))&gt;0</f>
        <v>1</v>
      </c>
    </row>
    <row r="604" spans="1:9" x14ac:dyDescent="0.2">
      <c r="A604" t="s">
        <v>444</v>
      </c>
      <c r="B604" t="s">
        <v>1961</v>
      </c>
      <c r="D604" t="s">
        <v>1202</v>
      </c>
      <c r="E604" t="s">
        <v>1962</v>
      </c>
      <c r="F604" t="s">
        <v>1963</v>
      </c>
      <c r="G604" t="s">
        <v>5</v>
      </c>
      <c r="H604" t="s">
        <v>6</v>
      </c>
      <c r="I604" t="b" cm="1">
        <f t="array" ref="I604">SUMPRODUCT(--(D604=Assumptions!$A$4:$A$12))&gt;0</f>
        <v>1</v>
      </c>
    </row>
    <row r="605" spans="1:9" x14ac:dyDescent="0.2">
      <c r="A605" t="s">
        <v>444</v>
      </c>
      <c r="B605" t="s">
        <v>1964</v>
      </c>
      <c r="D605" t="s">
        <v>1202</v>
      </c>
      <c r="E605" t="s">
        <v>1965</v>
      </c>
      <c r="F605" t="s">
        <v>1966</v>
      </c>
      <c r="G605" t="s">
        <v>5</v>
      </c>
      <c r="H605" t="s">
        <v>6</v>
      </c>
      <c r="I605" t="b" cm="1">
        <f t="array" ref="I605">SUMPRODUCT(--(D605=Assumptions!$A$4:$A$12))&gt;0</f>
        <v>1</v>
      </c>
    </row>
    <row r="606" spans="1:9" x14ac:dyDescent="0.2">
      <c r="A606" t="s">
        <v>444</v>
      </c>
      <c r="B606" t="s">
        <v>1967</v>
      </c>
      <c r="D606" t="s">
        <v>1204</v>
      </c>
      <c r="E606" t="s">
        <v>1851</v>
      </c>
      <c r="F606" t="s">
        <v>1852</v>
      </c>
      <c r="G606" t="s">
        <v>15</v>
      </c>
      <c r="H606" t="s">
        <v>6</v>
      </c>
      <c r="I606" t="b" cm="1">
        <f t="array" ref="I606">SUMPRODUCT(--(D606=Assumptions!$A$4:$A$12))&gt;0</f>
        <v>0</v>
      </c>
    </row>
    <row r="607" spans="1:9" x14ac:dyDescent="0.2">
      <c r="A607" t="s">
        <v>444</v>
      </c>
      <c r="B607" t="s">
        <v>1968</v>
      </c>
      <c r="D607" t="s">
        <v>1202</v>
      </c>
      <c r="E607" t="s">
        <v>1466</v>
      </c>
      <c r="F607" t="s">
        <v>1467</v>
      </c>
      <c r="G607" t="s">
        <v>5</v>
      </c>
      <c r="H607" t="s">
        <v>6</v>
      </c>
      <c r="I607" t="b" cm="1">
        <f t="array" ref="I607">SUMPRODUCT(--(D607=Assumptions!$A$4:$A$12))&gt;0</f>
        <v>1</v>
      </c>
    </row>
    <row r="608" spans="1:9" x14ac:dyDescent="0.2">
      <c r="A608" t="s">
        <v>444</v>
      </c>
      <c r="B608" t="s">
        <v>1969</v>
      </c>
      <c r="D608" t="s">
        <v>1202</v>
      </c>
      <c r="E608" t="s">
        <v>1469</v>
      </c>
      <c r="F608" t="s">
        <v>1470</v>
      </c>
      <c r="G608" t="s">
        <v>15</v>
      </c>
      <c r="H608" t="s">
        <v>6</v>
      </c>
      <c r="I608" t="b" cm="1">
        <f t="array" ref="I608">SUMPRODUCT(--(D608=Assumptions!$A$4:$A$12))&gt;0</f>
        <v>1</v>
      </c>
    </row>
    <row r="609" spans="1:9" x14ac:dyDescent="0.2">
      <c r="A609" t="s">
        <v>444</v>
      </c>
      <c r="B609" t="s">
        <v>1970</v>
      </c>
      <c r="D609" t="s">
        <v>1400</v>
      </c>
      <c r="E609" t="s">
        <v>1971</v>
      </c>
      <c r="F609" t="s">
        <v>1972</v>
      </c>
      <c r="G609" t="s">
        <v>1928</v>
      </c>
      <c r="H609" t="s">
        <v>6</v>
      </c>
      <c r="I609" t="b" cm="1">
        <f t="array" ref="I609">SUMPRODUCT(--(D609=Assumptions!$A$4:$A$12))&gt;0</f>
        <v>0</v>
      </c>
    </row>
    <row r="610" spans="1:9" x14ac:dyDescent="0.2">
      <c r="A610" t="s">
        <v>444</v>
      </c>
      <c r="B610" t="s">
        <v>1973</v>
      </c>
      <c r="D610" t="s">
        <v>1185</v>
      </c>
      <c r="E610" t="s">
        <v>1974</v>
      </c>
      <c r="F610" t="s">
        <v>1975</v>
      </c>
      <c r="G610" t="s">
        <v>1928</v>
      </c>
      <c r="H610" t="s">
        <v>6</v>
      </c>
      <c r="I610" t="b" cm="1">
        <f t="array" ref="I610">SUMPRODUCT(--(D610=Assumptions!$A$4:$A$12))&gt;0</f>
        <v>0</v>
      </c>
    </row>
    <row r="611" spans="1:9" x14ac:dyDescent="0.2">
      <c r="A611" t="s">
        <v>444</v>
      </c>
      <c r="B611" t="s">
        <v>1976</v>
      </c>
      <c r="D611" t="s">
        <v>1185</v>
      </c>
      <c r="E611" t="s">
        <v>1683</v>
      </c>
      <c r="F611" t="s">
        <v>1684</v>
      </c>
      <c r="G611" t="s">
        <v>1928</v>
      </c>
      <c r="H611" t="s">
        <v>6</v>
      </c>
      <c r="I611" t="b" cm="1">
        <f t="array" ref="I611">SUMPRODUCT(--(D611=Assumptions!$A$4:$A$12))&gt;0</f>
        <v>0</v>
      </c>
    </row>
    <row r="612" spans="1:9" x14ac:dyDescent="0.2">
      <c r="A612" t="s">
        <v>444</v>
      </c>
      <c r="B612" t="s">
        <v>1977</v>
      </c>
      <c r="D612" t="s">
        <v>1321</v>
      </c>
      <c r="E612" t="s">
        <v>1978</v>
      </c>
      <c r="F612" t="s">
        <v>1979</v>
      </c>
      <c r="G612" t="s">
        <v>1928</v>
      </c>
      <c r="H612" t="s">
        <v>6</v>
      </c>
      <c r="I612" t="b" cm="1">
        <f t="array" ref="I612">SUMPRODUCT(--(D612=Assumptions!$A$4:$A$12))&gt;0</f>
        <v>0</v>
      </c>
    </row>
    <row r="613" spans="1:9" x14ac:dyDescent="0.2">
      <c r="A613" t="s">
        <v>444</v>
      </c>
      <c r="B613" t="s">
        <v>1980</v>
      </c>
      <c r="D613" t="s">
        <v>1400</v>
      </c>
      <c r="E613" t="s">
        <v>1981</v>
      </c>
      <c r="F613" t="s">
        <v>1982</v>
      </c>
      <c r="G613" t="s">
        <v>1928</v>
      </c>
      <c r="H613" t="s">
        <v>6</v>
      </c>
      <c r="I613" t="b" cm="1">
        <f t="array" ref="I613">SUMPRODUCT(--(D613=Assumptions!$A$4:$A$12))&gt;0</f>
        <v>0</v>
      </c>
    </row>
    <row r="614" spans="1:9" x14ac:dyDescent="0.2">
      <c r="A614" t="s">
        <v>444</v>
      </c>
      <c r="B614" t="s">
        <v>66</v>
      </c>
      <c r="D614" t="s">
        <v>1321</v>
      </c>
      <c r="E614" t="s">
        <v>350</v>
      </c>
      <c r="F614" t="s">
        <v>351</v>
      </c>
      <c r="G614" t="s">
        <v>1928</v>
      </c>
      <c r="H614" t="s">
        <v>6</v>
      </c>
      <c r="I614" t="b" cm="1">
        <f t="array" ref="I614">SUMPRODUCT(--(D614=Assumptions!$A$4:$A$12))&gt;0</f>
        <v>0</v>
      </c>
    </row>
    <row r="615" spans="1:9" x14ac:dyDescent="0.2">
      <c r="A615" t="s">
        <v>481</v>
      </c>
      <c r="B615" t="s">
        <v>1983</v>
      </c>
      <c r="D615" t="s">
        <v>1193</v>
      </c>
      <c r="E615" t="s">
        <v>57</v>
      </c>
      <c r="F615" t="s">
        <v>58</v>
      </c>
      <c r="G615" t="s">
        <v>5</v>
      </c>
      <c r="H615" t="s">
        <v>6</v>
      </c>
      <c r="I615" t="b" cm="1">
        <f t="array" ref="I615">SUMPRODUCT(--(D615=Assumptions!$A$4:$A$12))&gt;0</f>
        <v>1</v>
      </c>
    </row>
    <row r="616" spans="1:9" x14ac:dyDescent="0.2">
      <c r="A616" t="s">
        <v>481</v>
      </c>
      <c r="B616" t="s">
        <v>1984</v>
      </c>
      <c r="D616" t="s">
        <v>1193</v>
      </c>
      <c r="E616" t="s">
        <v>10</v>
      </c>
      <c r="F616" t="s">
        <v>11</v>
      </c>
      <c r="G616" t="s">
        <v>5</v>
      </c>
      <c r="H616" t="s">
        <v>6</v>
      </c>
      <c r="I616" t="b" cm="1">
        <f t="array" ref="I616">SUMPRODUCT(--(D616=Assumptions!$A$4:$A$12))&gt;0</f>
        <v>1</v>
      </c>
    </row>
    <row r="617" spans="1:9" x14ac:dyDescent="0.2">
      <c r="A617" t="s">
        <v>481</v>
      </c>
      <c r="B617" t="s">
        <v>1985</v>
      </c>
      <c r="D617" t="s">
        <v>1204</v>
      </c>
      <c r="E617" t="s">
        <v>1986</v>
      </c>
      <c r="F617" t="s">
        <v>1987</v>
      </c>
      <c r="G617" t="s">
        <v>5</v>
      </c>
      <c r="H617" t="s">
        <v>6</v>
      </c>
      <c r="I617" t="b" cm="1">
        <f t="array" ref="I617">SUMPRODUCT(--(D617=Assumptions!$A$4:$A$12))&gt;0</f>
        <v>0</v>
      </c>
    </row>
    <row r="618" spans="1:9" x14ac:dyDescent="0.2">
      <c r="A618" t="s">
        <v>481</v>
      </c>
      <c r="B618" t="s">
        <v>482</v>
      </c>
      <c r="D618" t="s">
        <v>19</v>
      </c>
      <c r="E618" t="s">
        <v>173</v>
      </c>
      <c r="F618" t="s">
        <v>174</v>
      </c>
      <c r="G618" t="s">
        <v>48</v>
      </c>
      <c r="H618" t="s">
        <v>6</v>
      </c>
      <c r="I618" t="b" cm="1">
        <f t="array" ref="I618">SUMPRODUCT(--(D618=Assumptions!$A$4:$A$12))&gt;0</f>
        <v>1</v>
      </c>
    </row>
    <row r="619" spans="1:9" x14ac:dyDescent="0.2">
      <c r="A619" t="s">
        <v>481</v>
      </c>
      <c r="B619" t="s">
        <v>482</v>
      </c>
      <c r="D619" t="s">
        <v>19</v>
      </c>
      <c r="E619" t="s">
        <v>483</v>
      </c>
      <c r="F619" t="s">
        <v>484</v>
      </c>
      <c r="G619" t="s">
        <v>15</v>
      </c>
      <c r="H619" t="s">
        <v>6</v>
      </c>
      <c r="I619" t="b" cm="1">
        <f t="array" ref="I619">SUMPRODUCT(--(D619=Assumptions!$A$4:$A$12))&gt;0</f>
        <v>1</v>
      </c>
    </row>
    <row r="620" spans="1:9" x14ac:dyDescent="0.2">
      <c r="A620" t="s">
        <v>481</v>
      </c>
      <c r="B620" t="s">
        <v>485</v>
      </c>
      <c r="D620" t="s">
        <v>1204</v>
      </c>
      <c r="E620" t="s">
        <v>73</v>
      </c>
      <c r="F620" t="s">
        <v>74</v>
      </c>
      <c r="G620" t="s">
        <v>5</v>
      </c>
      <c r="H620" t="s">
        <v>6</v>
      </c>
      <c r="I620" t="b" cm="1">
        <f t="array" ref="I620">SUMPRODUCT(--(D620=Assumptions!$A$4:$A$12))&gt;0</f>
        <v>0</v>
      </c>
    </row>
    <row r="621" spans="1:9" x14ac:dyDescent="0.2">
      <c r="A621" t="s">
        <v>481</v>
      </c>
      <c r="B621" t="s">
        <v>1988</v>
      </c>
      <c r="D621" t="s">
        <v>1202</v>
      </c>
      <c r="E621" t="s">
        <v>1989</v>
      </c>
      <c r="F621" t="s">
        <v>1990</v>
      </c>
      <c r="G621" t="s">
        <v>5</v>
      </c>
      <c r="H621" t="s">
        <v>6</v>
      </c>
      <c r="I621" t="b" cm="1">
        <f t="array" ref="I621">SUMPRODUCT(--(D621=Assumptions!$A$4:$A$12))&gt;0</f>
        <v>1</v>
      </c>
    </row>
    <row r="622" spans="1:9" x14ac:dyDescent="0.2">
      <c r="A622" t="s">
        <v>481</v>
      </c>
      <c r="B622" t="s">
        <v>1991</v>
      </c>
      <c r="D622" t="s">
        <v>1202</v>
      </c>
      <c r="E622" t="s">
        <v>1992</v>
      </c>
      <c r="F622" t="s">
        <v>486</v>
      </c>
      <c r="G622" t="s">
        <v>5</v>
      </c>
      <c r="H622" t="s">
        <v>6</v>
      </c>
      <c r="I622" t="b" cm="1">
        <f t="array" ref="I622">SUMPRODUCT(--(D622=Assumptions!$A$4:$A$12))&gt;0</f>
        <v>1</v>
      </c>
    </row>
    <row r="623" spans="1:9" x14ac:dyDescent="0.2">
      <c r="A623" t="s">
        <v>481</v>
      </c>
      <c r="B623" t="s">
        <v>1993</v>
      </c>
      <c r="D623" t="s">
        <v>1204</v>
      </c>
      <c r="E623" t="s">
        <v>1994</v>
      </c>
      <c r="F623" t="s">
        <v>1995</v>
      </c>
      <c r="G623" t="s">
        <v>5</v>
      </c>
      <c r="H623" t="s">
        <v>6</v>
      </c>
      <c r="I623" t="b" cm="1">
        <f t="array" ref="I623">SUMPRODUCT(--(D623=Assumptions!$A$4:$A$12))&gt;0</f>
        <v>0</v>
      </c>
    </row>
    <row r="624" spans="1:9" x14ac:dyDescent="0.2">
      <c r="A624" t="s">
        <v>481</v>
      </c>
      <c r="B624" t="s">
        <v>1996</v>
      </c>
      <c r="D624" t="s">
        <v>1202</v>
      </c>
      <c r="E624" t="s">
        <v>1936</v>
      </c>
      <c r="F624" t="s">
        <v>1937</v>
      </c>
      <c r="G624" t="s">
        <v>5</v>
      </c>
      <c r="H624" t="s">
        <v>6</v>
      </c>
      <c r="I624" t="b" cm="1">
        <f t="array" ref="I624">SUMPRODUCT(--(D624=Assumptions!$A$4:$A$12))&gt;0</f>
        <v>1</v>
      </c>
    </row>
    <row r="625" spans="1:9" x14ac:dyDescent="0.2">
      <c r="A625" t="s">
        <v>481</v>
      </c>
      <c r="B625" t="s">
        <v>487</v>
      </c>
      <c r="D625" t="s">
        <v>19</v>
      </c>
      <c r="E625" t="s">
        <v>36</v>
      </c>
      <c r="F625" t="s">
        <v>37</v>
      </c>
      <c r="G625" t="s">
        <v>5</v>
      </c>
      <c r="H625" t="s">
        <v>6</v>
      </c>
      <c r="I625" t="b" cm="1">
        <f t="array" ref="I625">SUMPRODUCT(--(D625=Assumptions!$A$4:$A$12))&gt;0</f>
        <v>1</v>
      </c>
    </row>
    <row r="626" spans="1:9" x14ac:dyDescent="0.2">
      <c r="A626" t="s">
        <v>481</v>
      </c>
      <c r="B626" t="s">
        <v>488</v>
      </c>
      <c r="D626" t="s">
        <v>19</v>
      </c>
      <c r="E626" t="s">
        <v>10</v>
      </c>
      <c r="F626" t="s">
        <v>11</v>
      </c>
      <c r="G626" t="s">
        <v>5</v>
      </c>
      <c r="H626" t="s">
        <v>6</v>
      </c>
      <c r="I626" t="b" cm="1">
        <f t="array" ref="I626">SUMPRODUCT(--(D626=Assumptions!$A$4:$A$12))&gt;0</f>
        <v>1</v>
      </c>
    </row>
    <row r="627" spans="1:9" x14ac:dyDescent="0.2">
      <c r="A627" t="s">
        <v>481</v>
      </c>
      <c r="B627" t="s">
        <v>208</v>
      </c>
      <c r="D627" t="s">
        <v>88</v>
      </c>
      <c r="E627" t="s">
        <v>139</v>
      </c>
      <c r="F627" t="s">
        <v>140</v>
      </c>
      <c r="G627" t="s">
        <v>5</v>
      </c>
      <c r="H627" t="s">
        <v>6</v>
      </c>
      <c r="I627" t="b" cm="1">
        <f t="array" ref="I627">SUMPRODUCT(--(D627=Assumptions!$A$4:$A$12))&gt;0</f>
        <v>1</v>
      </c>
    </row>
    <row r="628" spans="1:9" x14ac:dyDescent="0.2">
      <c r="A628" t="s">
        <v>481</v>
      </c>
      <c r="B628" t="s">
        <v>1997</v>
      </c>
      <c r="D628" t="s">
        <v>1202</v>
      </c>
      <c r="E628" t="s">
        <v>10</v>
      </c>
      <c r="F628" t="s">
        <v>11</v>
      </c>
      <c r="G628" t="s">
        <v>5</v>
      </c>
      <c r="H628" t="s">
        <v>6</v>
      </c>
      <c r="I628" t="b" cm="1">
        <f t="array" ref="I628">SUMPRODUCT(--(D628=Assumptions!$A$4:$A$12))&gt;0</f>
        <v>1</v>
      </c>
    </row>
    <row r="629" spans="1:9" x14ac:dyDescent="0.2">
      <c r="A629" t="s">
        <v>481</v>
      </c>
      <c r="B629" t="s">
        <v>489</v>
      </c>
      <c r="D629" t="s">
        <v>19</v>
      </c>
      <c r="E629" t="s">
        <v>490</v>
      </c>
      <c r="F629" t="s">
        <v>393</v>
      </c>
      <c r="G629" t="s">
        <v>5</v>
      </c>
      <c r="H629" t="s">
        <v>6</v>
      </c>
      <c r="I629" t="b" cm="1">
        <f t="array" ref="I629">SUMPRODUCT(--(D629=Assumptions!$A$4:$A$12))&gt;0</f>
        <v>1</v>
      </c>
    </row>
    <row r="630" spans="1:9" x14ac:dyDescent="0.2">
      <c r="A630" t="s">
        <v>481</v>
      </c>
      <c r="B630" t="s">
        <v>489</v>
      </c>
      <c r="D630" t="s">
        <v>19</v>
      </c>
      <c r="E630" t="s">
        <v>491</v>
      </c>
      <c r="F630" t="s">
        <v>492</v>
      </c>
      <c r="G630" t="s">
        <v>5</v>
      </c>
      <c r="H630" t="s">
        <v>27</v>
      </c>
      <c r="I630" t="b" cm="1">
        <f t="array" ref="I630">SUMPRODUCT(--(D630=Assumptions!$A$4:$A$12))&gt;0</f>
        <v>1</v>
      </c>
    </row>
    <row r="631" spans="1:9" x14ac:dyDescent="0.2">
      <c r="A631" t="s">
        <v>481</v>
      </c>
      <c r="B631" t="s">
        <v>1998</v>
      </c>
      <c r="D631" t="s">
        <v>1204</v>
      </c>
      <c r="E631" t="s">
        <v>1999</v>
      </c>
      <c r="F631" t="s">
        <v>2000</v>
      </c>
      <c r="G631" t="s">
        <v>5</v>
      </c>
      <c r="H631" t="s">
        <v>6</v>
      </c>
      <c r="I631" t="b" cm="1">
        <f t="array" ref="I631">SUMPRODUCT(--(D631=Assumptions!$A$4:$A$12))&gt;0</f>
        <v>0</v>
      </c>
    </row>
    <row r="632" spans="1:9" x14ac:dyDescent="0.2">
      <c r="A632" t="s">
        <v>481</v>
      </c>
      <c r="B632" t="s">
        <v>2001</v>
      </c>
      <c r="D632" t="s">
        <v>1202</v>
      </c>
      <c r="E632" t="s">
        <v>2002</v>
      </c>
      <c r="F632" t="s">
        <v>2003</v>
      </c>
      <c r="G632" t="s">
        <v>5</v>
      </c>
      <c r="H632" t="s">
        <v>6</v>
      </c>
      <c r="I632" t="b" cm="1">
        <f t="array" ref="I632">SUMPRODUCT(--(D632=Assumptions!$A$4:$A$12))&gt;0</f>
        <v>1</v>
      </c>
    </row>
    <row r="633" spans="1:9" x14ac:dyDescent="0.2">
      <c r="A633" t="s">
        <v>481</v>
      </c>
      <c r="B633" t="s">
        <v>2004</v>
      </c>
      <c r="D633" t="s">
        <v>1202</v>
      </c>
      <c r="E633" t="s">
        <v>10</v>
      </c>
      <c r="F633" t="s">
        <v>11</v>
      </c>
      <c r="G633" t="s">
        <v>5</v>
      </c>
      <c r="H633" t="s">
        <v>6</v>
      </c>
      <c r="I633" t="b" cm="1">
        <f t="array" ref="I633">SUMPRODUCT(--(D633=Assumptions!$A$4:$A$12))&gt;0</f>
        <v>1</v>
      </c>
    </row>
    <row r="634" spans="1:9" x14ac:dyDescent="0.2">
      <c r="A634" t="s">
        <v>481</v>
      </c>
      <c r="B634" t="s">
        <v>338</v>
      </c>
      <c r="D634" t="s">
        <v>1321</v>
      </c>
      <c r="E634" t="s">
        <v>51</v>
      </c>
      <c r="F634" t="s">
        <v>52</v>
      </c>
      <c r="G634" t="s">
        <v>339</v>
      </c>
      <c r="H634" t="s">
        <v>6</v>
      </c>
      <c r="I634" t="b" cm="1">
        <f t="array" ref="I634">SUMPRODUCT(--(D634=Assumptions!$A$4:$A$12))&gt;0</f>
        <v>0</v>
      </c>
    </row>
    <row r="635" spans="1:9" x14ac:dyDescent="0.2">
      <c r="A635" t="s">
        <v>481</v>
      </c>
      <c r="B635" t="s">
        <v>2005</v>
      </c>
      <c r="D635" t="s">
        <v>1321</v>
      </c>
      <c r="E635" t="s">
        <v>493</v>
      </c>
      <c r="F635" t="s">
        <v>494</v>
      </c>
      <c r="G635" t="s">
        <v>2006</v>
      </c>
      <c r="H635" t="s">
        <v>6</v>
      </c>
      <c r="I635" t="b" cm="1">
        <f t="array" ref="I635">SUMPRODUCT(--(D635=Assumptions!$A$4:$A$12))&gt;0</f>
        <v>0</v>
      </c>
    </row>
    <row r="636" spans="1:9" x14ac:dyDescent="0.2">
      <c r="A636" t="s">
        <v>481</v>
      </c>
      <c r="B636" t="s">
        <v>495</v>
      </c>
      <c r="D636" t="s">
        <v>1321</v>
      </c>
      <c r="E636" t="s">
        <v>147</v>
      </c>
      <c r="F636" t="s">
        <v>148</v>
      </c>
      <c r="G636" t="s">
        <v>2006</v>
      </c>
      <c r="H636" t="s">
        <v>6</v>
      </c>
      <c r="I636" t="b" cm="1">
        <f t="array" ref="I636">SUMPRODUCT(--(D636=Assumptions!$A$4:$A$12))&gt;0</f>
        <v>0</v>
      </c>
    </row>
    <row r="637" spans="1:9" x14ac:dyDescent="0.2">
      <c r="A637" t="s">
        <v>496</v>
      </c>
      <c r="B637" t="s">
        <v>497</v>
      </c>
      <c r="D637" t="s">
        <v>97</v>
      </c>
      <c r="E637" t="s">
        <v>498</v>
      </c>
      <c r="F637" t="s">
        <v>499</v>
      </c>
      <c r="G637" t="s">
        <v>5</v>
      </c>
      <c r="H637" t="s">
        <v>6</v>
      </c>
      <c r="I637" t="b" cm="1">
        <f t="array" ref="I637">SUMPRODUCT(--(D637=Assumptions!$A$4:$A$12))&gt;0</f>
        <v>1</v>
      </c>
    </row>
    <row r="638" spans="1:9" x14ac:dyDescent="0.2">
      <c r="A638" t="s">
        <v>496</v>
      </c>
      <c r="B638" t="s">
        <v>500</v>
      </c>
      <c r="D638" t="s">
        <v>19</v>
      </c>
      <c r="E638" t="s">
        <v>501</v>
      </c>
      <c r="F638" t="s">
        <v>502</v>
      </c>
      <c r="G638" t="s">
        <v>5</v>
      </c>
      <c r="H638" t="s">
        <v>6</v>
      </c>
      <c r="I638" t="b" cm="1">
        <f t="array" ref="I638">SUMPRODUCT(--(D638=Assumptions!$A$4:$A$12))&gt;0</f>
        <v>1</v>
      </c>
    </row>
    <row r="639" spans="1:9" x14ac:dyDescent="0.2">
      <c r="A639" t="s">
        <v>496</v>
      </c>
      <c r="B639" t="s">
        <v>2007</v>
      </c>
      <c r="D639" t="s">
        <v>1204</v>
      </c>
      <c r="E639" t="s">
        <v>1632</v>
      </c>
      <c r="F639" t="s">
        <v>1633</v>
      </c>
      <c r="G639" t="s">
        <v>5</v>
      </c>
      <c r="H639" t="s">
        <v>6</v>
      </c>
      <c r="I639" t="b" cm="1">
        <f t="array" ref="I639">SUMPRODUCT(--(D639=Assumptions!$A$4:$A$12))&gt;0</f>
        <v>0</v>
      </c>
    </row>
    <row r="640" spans="1:9" x14ac:dyDescent="0.2">
      <c r="A640" t="s">
        <v>496</v>
      </c>
      <c r="B640" t="s">
        <v>503</v>
      </c>
      <c r="D640" t="s">
        <v>97</v>
      </c>
      <c r="E640" t="s">
        <v>380</v>
      </c>
      <c r="F640" t="s">
        <v>381</v>
      </c>
      <c r="G640" t="s">
        <v>5</v>
      </c>
      <c r="H640" t="s">
        <v>6</v>
      </c>
      <c r="I640" t="b" cm="1">
        <f t="array" ref="I640">SUMPRODUCT(--(D640=Assumptions!$A$4:$A$12))&gt;0</f>
        <v>1</v>
      </c>
    </row>
    <row r="641" spans="1:9" x14ac:dyDescent="0.2">
      <c r="A641" t="s">
        <v>496</v>
      </c>
      <c r="B641" t="s">
        <v>503</v>
      </c>
      <c r="D641" t="s">
        <v>97</v>
      </c>
      <c r="E641" t="s">
        <v>147</v>
      </c>
      <c r="F641" t="s">
        <v>148</v>
      </c>
      <c r="G641" t="s">
        <v>48</v>
      </c>
      <c r="H641" t="s">
        <v>27</v>
      </c>
      <c r="I641" t="b" cm="1">
        <f t="array" ref="I641">SUMPRODUCT(--(D641=Assumptions!$A$4:$A$12))&gt;0</f>
        <v>1</v>
      </c>
    </row>
    <row r="642" spans="1:9" x14ac:dyDescent="0.2">
      <c r="A642" t="s">
        <v>496</v>
      </c>
      <c r="B642" t="s">
        <v>504</v>
      </c>
      <c r="D642" t="s">
        <v>19</v>
      </c>
      <c r="E642" t="s">
        <v>505</v>
      </c>
      <c r="F642" t="s">
        <v>506</v>
      </c>
      <c r="G642" t="s">
        <v>5</v>
      </c>
      <c r="H642" t="s">
        <v>6</v>
      </c>
      <c r="I642" t="b" cm="1">
        <f t="array" ref="I642">SUMPRODUCT(--(D642=Assumptions!$A$4:$A$12))&gt;0</f>
        <v>1</v>
      </c>
    </row>
    <row r="643" spans="1:9" x14ac:dyDescent="0.2">
      <c r="A643" t="s">
        <v>496</v>
      </c>
      <c r="B643" t="s">
        <v>507</v>
      </c>
      <c r="D643" t="s">
        <v>19</v>
      </c>
      <c r="E643" t="s">
        <v>508</v>
      </c>
      <c r="F643" t="s">
        <v>509</v>
      </c>
      <c r="G643" t="s">
        <v>15</v>
      </c>
      <c r="H643" t="s">
        <v>6</v>
      </c>
      <c r="I643" t="b" cm="1">
        <f t="array" ref="I643">SUMPRODUCT(--(D643=Assumptions!$A$4:$A$12))&gt;0</f>
        <v>1</v>
      </c>
    </row>
    <row r="644" spans="1:9" x14ac:dyDescent="0.2">
      <c r="A644" t="s">
        <v>496</v>
      </c>
      <c r="B644" t="s">
        <v>507</v>
      </c>
      <c r="D644" t="s">
        <v>19</v>
      </c>
      <c r="E644" t="s">
        <v>510</v>
      </c>
      <c r="F644" t="s">
        <v>511</v>
      </c>
      <c r="G644" t="s">
        <v>48</v>
      </c>
      <c r="H644" t="s">
        <v>6</v>
      </c>
      <c r="I644" t="b" cm="1">
        <f t="array" ref="I644">SUMPRODUCT(--(D644=Assumptions!$A$4:$A$12))&gt;0</f>
        <v>1</v>
      </c>
    </row>
    <row r="645" spans="1:9" x14ac:dyDescent="0.2">
      <c r="A645" t="s">
        <v>496</v>
      </c>
      <c r="B645" t="s">
        <v>512</v>
      </c>
      <c r="D645" t="s">
        <v>19</v>
      </c>
      <c r="E645" t="s">
        <v>513</v>
      </c>
      <c r="F645" t="s">
        <v>514</v>
      </c>
      <c r="G645" t="s">
        <v>5</v>
      </c>
      <c r="H645" t="s">
        <v>6</v>
      </c>
      <c r="I645" t="b" cm="1">
        <f t="array" ref="I645">SUMPRODUCT(--(D645=Assumptions!$A$4:$A$12))&gt;0</f>
        <v>1</v>
      </c>
    </row>
    <row r="646" spans="1:9" x14ac:dyDescent="0.2">
      <c r="A646" t="s">
        <v>496</v>
      </c>
      <c r="B646" t="s">
        <v>515</v>
      </c>
      <c r="D646" t="s">
        <v>97</v>
      </c>
      <c r="E646" t="s">
        <v>516</v>
      </c>
      <c r="F646" t="s">
        <v>517</v>
      </c>
      <c r="G646" t="s">
        <v>5</v>
      </c>
      <c r="H646" t="s">
        <v>6</v>
      </c>
      <c r="I646" t="b" cm="1">
        <f t="array" ref="I646">SUMPRODUCT(--(D646=Assumptions!$A$4:$A$12))&gt;0</f>
        <v>1</v>
      </c>
    </row>
    <row r="647" spans="1:9" x14ac:dyDescent="0.2">
      <c r="A647" t="s">
        <v>496</v>
      </c>
      <c r="B647" t="s">
        <v>2008</v>
      </c>
      <c r="D647" t="s">
        <v>1321</v>
      </c>
      <c r="E647" t="s">
        <v>147</v>
      </c>
      <c r="F647" t="s">
        <v>148</v>
      </c>
      <c r="G647" t="s">
        <v>2009</v>
      </c>
      <c r="H647" t="s">
        <v>6</v>
      </c>
      <c r="I647" t="b" cm="1">
        <f t="array" ref="I647">SUMPRODUCT(--(D647=Assumptions!$A$4:$A$12))&gt;0</f>
        <v>0</v>
      </c>
    </row>
    <row r="648" spans="1:9" x14ac:dyDescent="0.2">
      <c r="A648" t="s">
        <v>496</v>
      </c>
      <c r="B648" t="s">
        <v>2010</v>
      </c>
      <c r="D648" t="s">
        <v>1321</v>
      </c>
      <c r="E648" t="s">
        <v>2011</v>
      </c>
      <c r="F648" t="s">
        <v>2012</v>
      </c>
      <c r="G648" t="s">
        <v>2009</v>
      </c>
      <c r="H648" t="s">
        <v>6</v>
      </c>
      <c r="I648" t="b" cm="1">
        <f t="array" ref="I648">SUMPRODUCT(--(D648=Assumptions!$A$4:$A$12))&gt;0</f>
        <v>0</v>
      </c>
    </row>
    <row r="649" spans="1:9" x14ac:dyDescent="0.2">
      <c r="A649" t="s">
        <v>496</v>
      </c>
      <c r="B649" t="s">
        <v>2013</v>
      </c>
      <c r="D649" t="s">
        <v>1321</v>
      </c>
      <c r="E649" t="s">
        <v>77</v>
      </c>
      <c r="F649" t="s">
        <v>78</v>
      </c>
      <c r="G649" t="s">
        <v>2009</v>
      </c>
      <c r="H649" t="s">
        <v>6</v>
      </c>
      <c r="I649" t="b" cm="1">
        <f t="array" ref="I649">SUMPRODUCT(--(D649=Assumptions!$A$4:$A$12))&gt;0</f>
        <v>0</v>
      </c>
    </row>
    <row r="650" spans="1:9" x14ac:dyDescent="0.2">
      <c r="A650" t="s">
        <v>518</v>
      </c>
      <c r="B650" t="s">
        <v>2014</v>
      </c>
      <c r="D650" t="s">
        <v>1356</v>
      </c>
      <c r="E650" t="s">
        <v>2015</v>
      </c>
      <c r="F650" t="s">
        <v>2016</v>
      </c>
      <c r="G650" t="s">
        <v>48</v>
      </c>
      <c r="H650" t="s">
        <v>6</v>
      </c>
      <c r="I650" t="b" cm="1">
        <f t="array" ref="I650">SUMPRODUCT(--(D650=Assumptions!$A$4:$A$12))&gt;0</f>
        <v>0</v>
      </c>
    </row>
    <row r="651" spans="1:9" x14ac:dyDescent="0.2">
      <c r="A651" t="s">
        <v>518</v>
      </c>
      <c r="B651" t="s">
        <v>2017</v>
      </c>
      <c r="D651" t="s">
        <v>1356</v>
      </c>
      <c r="E651" t="s">
        <v>2015</v>
      </c>
      <c r="F651" t="s">
        <v>2016</v>
      </c>
      <c r="G651" t="s">
        <v>48</v>
      </c>
      <c r="H651" t="s">
        <v>6</v>
      </c>
      <c r="I651" t="b" cm="1">
        <f t="array" ref="I651">SUMPRODUCT(--(D651=Assumptions!$A$4:$A$12))&gt;0</f>
        <v>0</v>
      </c>
    </row>
    <row r="652" spans="1:9" x14ac:dyDescent="0.2">
      <c r="A652" t="s">
        <v>518</v>
      </c>
      <c r="B652" t="s">
        <v>2018</v>
      </c>
      <c r="D652" t="s">
        <v>1193</v>
      </c>
      <c r="E652" t="s">
        <v>108</v>
      </c>
      <c r="F652" t="s">
        <v>109</v>
      </c>
      <c r="G652" t="s">
        <v>5</v>
      </c>
      <c r="H652" t="s">
        <v>6</v>
      </c>
      <c r="I652" t="b" cm="1">
        <f t="array" ref="I652">SUMPRODUCT(--(D652=Assumptions!$A$4:$A$12))&gt;0</f>
        <v>1</v>
      </c>
    </row>
    <row r="653" spans="1:9" x14ac:dyDescent="0.2">
      <c r="A653" t="s">
        <v>518</v>
      </c>
      <c r="B653" t="s">
        <v>519</v>
      </c>
      <c r="D653" t="s">
        <v>19</v>
      </c>
      <c r="E653" t="s">
        <v>160</v>
      </c>
      <c r="F653" t="s">
        <v>161</v>
      </c>
      <c r="G653" t="s">
        <v>5</v>
      </c>
      <c r="H653" t="s">
        <v>6</v>
      </c>
      <c r="I653" t="b" cm="1">
        <f t="array" ref="I653">SUMPRODUCT(--(D653=Assumptions!$A$4:$A$12))&gt;0</f>
        <v>1</v>
      </c>
    </row>
    <row r="654" spans="1:9" x14ac:dyDescent="0.2">
      <c r="A654" t="s">
        <v>518</v>
      </c>
      <c r="B654" t="s">
        <v>520</v>
      </c>
      <c r="D654" t="s">
        <v>19</v>
      </c>
      <c r="E654" t="s">
        <v>521</v>
      </c>
      <c r="F654" t="s">
        <v>522</v>
      </c>
      <c r="G654" t="s">
        <v>5</v>
      </c>
      <c r="H654" t="s">
        <v>6</v>
      </c>
      <c r="I654" t="b" cm="1">
        <f t="array" ref="I654">SUMPRODUCT(--(D654=Assumptions!$A$4:$A$12))&gt;0</f>
        <v>1</v>
      </c>
    </row>
    <row r="655" spans="1:9" x14ac:dyDescent="0.2">
      <c r="A655" t="s">
        <v>518</v>
      </c>
      <c r="B655" t="s">
        <v>523</v>
      </c>
      <c r="D655" t="s">
        <v>19</v>
      </c>
      <c r="E655" t="s">
        <v>521</v>
      </c>
      <c r="F655" t="s">
        <v>522</v>
      </c>
      <c r="G655" t="s">
        <v>48</v>
      </c>
      <c r="H655" t="s">
        <v>6</v>
      </c>
      <c r="I655" t="b" cm="1">
        <f t="array" ref="I655">SUMPRODUCT(--(D655=Assumptions!$A$4:$A$12))&gt;0</f>
        <v>1</v>
      </c>
    </row>
    <row r="656" spans="1:9" x14ac:dyDescent="0.2">
      <c r="A656" t="s">
        <v>518</v>
      </c>
      <c r="B656" t="s">
        <v>523</v>
      </c>
      <c r="D656" t="s">
        <v>19</v>
      </c>
      <c r="E656" t="s">
        <v>524</v>
      </c>
      <c r="F656" t="s">
        <v>525</v>
      </c>
      <c r="G656" t="s">
        <v>5</v>
      </c>
      <c r="H656" t="s">
        <v>6</v>
      </c>
      <c r="I656" t="b" cm="1">
        <f t="array" ref="I656">SUMPRODUCT(--(D656=Assumptions!$A$4:$A$12))&gt;0</f>
        <v>1</v>
      </c>
    </row>
    <row r="657" spans="1:9" x14ac:dyDescent="0.2">
      <c r="A657" t="s">
        <v>518</v>
      </c>
      <c r="B657" t="s">
        <v>2019</v>
      </c>
      <c r="D657" t="s">
        <v>1204</v>
      </c>
      <c r="E657" t="s">
        <v>2020</v>
      </c>
      <c r="F657" t="s">
        <v>2021</v>
      </c>
      <c r="G657" t="s">
        <v>5</v>
      </c>
      <c r="H657" t="s">
        <v>6</v>
      </c>
      <c r="I657" t="b" cm="1">
        <f t="array" ref="I657">SUMPRODUCT(--(D657=Assumptions!$A$4:$A$12))&gt;0</f>
        <v>0</v>
      </c>
    </row>
    <row r="658" spans="1:9" x14ac:dyDescent="0.2">
      <c r="A658" t="s">
        <v>518</v>
      </c>
      <c r="B658" t="s">
        <v>520</v>
      </c>
      <c r="D658" t="s">
        <v>19</v>
      </c>
      <c r="E658" t="s">
        <v>521</v>
      </c>
      <c r="F658" t="s">
        <v>522</v>
      </c>
      <c r="G658" t="s">
        <v>5</v>
      </c>
      <c r="H658" t="s">
        <v>6</v>
      </c>
      <c r="I658" t="b" cm="1">
        <f t="array" ref="I658">SUMPRODUCT(--(D658=Assumptions!$A$4:$A$12))&gt;0</f>
        <v>1</v>
      </c>
    </row>
    <row r="659" spans="1:9" x14ac:dyDescent="0.2">
      <c r="A659" t="s">
        <v>518</v>
      </c>
      <c r="B659" t="s">
        <v>2022</v>
      </c>
      <c r="D659" t="s">
        <v>1204</v>
      </c>
      <c r="E659" t="s">
        <v>1804</v>
      </c>
      <c r="F659" t="s">
        <v>1805</v>
      </c>
      <c r="G659" t="s">
        <v>5</v>
      </c>
      <c r="H659" t="s">
        <v>6</v>
      </c>
      <c r="I659" t="b" cm="1">
        <f t="array" ref="I659">SUMPRODUCT(--(D659=Assumptions!$A$4:$A$12))&gt;0</f>
        <v>0</v>
      </c>
    </row>
    <row r="660" spans="1:9" x14ac:dyDescent="0.2">
      <c r="A660" t="s">
        <v>518</v>
      </c>
      <c r="B660" t="s">
        <v>2023</v>
      </c>
      <c r="D660" t="s">
        <v>1204</v>
      </c>
      <c r="E660" t="s">
        <v>1804</v>
      </c>
      <c r="F660" t="s">
        <v>1805</v>
      </c>
      <c r="G660" t="s">
        <v>5</v>
      </c>
      <c r="H660" t="s">
        <v>6</v>
      </c>
      <c r="I660" t="b" cm="1">
        <f t="array" ref="I660">SUMPRODUCT(--(D660=Assumptions!$A$4:$A$12))&gt;0</f>
        <v>0</v>
      </c>
    </row>
    <row r="661" spans="1:9" x14ac:dyDescent="0.2">
      <c r="A661" t="s">
        <v>518</v>
      </c>
      <c r="B661" t="s">
        <v>526</v>
      </c>
      <c r="D661" t="s">
        <v>88</v>
      </c>
      <c r="E661" t="s">
        <v>524</v>
      </c>
      <c r="F661" t="s">
        <v>525</v>
      </c>
      <c r="G661" t="s">
        <v>5</v>
      </c>
      <c r="H661" t="s">
        <v>6</v>
      </c>
      <c r="I661" t="b" cm="1">
        <f t="array" ref="I661">SUMPRODUCT(--(D661=Assumptions!$A$4:$A$12))&gt;0</f>
        <v>1</v>
      </c>
    </row>
    <row r="662" spans="1:9" x14ac:dyDescent="0.2">
      <c r="A662" t="s">
        <v>518</v>
      </c>
      <c r="B662" t="s">
        <v>526</v>
      </c>
      <c r="D662" t="s">
        <v>88</v>
      </c>
      <c r="E662" t="s">
        <v>521</v>
      </c>
      <c r="F662" t="s">
        <v>522</v>
      </c>
      <c r="G662" t="s">
        <v>48</v>
      </c>
      <c r="H662" t="s">
        <v>6</v>
      </c>
      <c r="I662" t="b" cm="1">
        <f t="array" ref="I662">SUMPRODUCT(--(D662=Assumptions!$A$4:$A$12))&gt;0</f>
        <v>1</v>
      </c>
    </row>
    <row r="663" spans="1:9" x14ac:dyDescent="0.2">
      <c r="A663" t="s">
        <v>518</v>
      </c>
      <c r="B663" t="s">
        <v>2024</v>
      </c>
      <c r="D663" t="s">
        <v>1204</v>
      </c>
      <c r="E663" t="s">
        <v>2025</v>
      </c>
      <c r="F663" t="s">
        <v>2026</v>
      </c>
      <c r="G663" t="s">
        <v>48</v>
      </c>
      <c r="H663" t="s">
        <v>6</v>
      </c>
      <c r="I663" t="b" cm="1">
        <f t="array" ref="I663">SUMPRODUCT(--(D663=Assumptions!$A$4:$A$12))&gt;0</f>
        <v>0</v>
      </c>
    </row>
    <row r="664" spans="1:9" x14ac:dyDescent="0.2">
      <c r="A664" t="s">
        <v>518</v>
      </c>
      <c r="B664" t="s">
        <v>2024</v>
      </c>
      <c r="D664" t="s">
        <v>1204</v>
      </c>
      <c r="E664" t="s">
        <v>2027</v>
      </c>
      <c r="F664" t="s">
        <v>2028</v>
      </c>
      <c r="G664" t="s">
        <v>48</v>
      </c>
      <c r="H664" t="s">
        <v>6</v>
      </c>
      <c r="I664" t="b" cm="1">
        <f t="array" ref="I664">SUMPRODUCT(--(D664=Assumptions!$A$4:$A$12))&gt;0</f>
        <v>0</v>
      </c>
    </row>
    <row r="665" spans="1:9" x14ac:dyDescent="0.2">
      <c r="A665" t="s">
        <v>518</v>
      </c>
      <c r="B665" t="s">
        <v>2029</v>
      </c>
      <c r="D665" t="s">
        <v>1204</v>
      </c>
      <c r="E665" t="s">
        <v>2030</v>
      </c>
      <c r="F665" t="s">
        <v>2031</v>
      </c>
      <c r="G665" t="s">
        <v>5</v>
      </c>
      <c r="H665" t="s">
        <v>6</v>
      </c>
      <c r="I665" t="b" cm="1">
        <f t="array" ref="I665">SUMPRODUCT(--(D665=Assumptions!$A$4:$A$12))&gt;0</f>
        <v>0</v>
      </c>
    </row>
    <row r="666" spans="1:9" x14ac:dyDescent="0.2">
      <c r="A666" t="s">
        <v>518</v>
      </c>
      <c r="B666" t="s">
        <v>2032</v>
      </c>
      <c r="D666" t="s">
        <v>1202</v>
      </c>
      <c r="E666" t="s">
        <v>147</v>
      </c>
      <c r="F666" t="s">
        <v>148</v>
      </c>
      <c r="G666" t="s">
        <v>5</v>
      </c>
      <c r="H666" t="s">
        <v>6</v>
      </c>
      <c r="I666" t="b" cm="1">
        <f t="array" ref="I666">SUMPRODUCT(--(D666=Assumptions!$A$4:$A$12))&gt;0</f>
        <v>1</v>
      </c>
    </row>
    <row r="667" spans="1:9" x14ac:dyDescent="0.2">
      <c r="A667" t="s">
        <v>518</v>
      </c>
      <c r="B667" t="s">
        <v>2033</v>
      </c>
      <c r="D667" t="s">
        <v>1204</v>
      </c>
      <c r="E667" t="s">
        <v>2034</v>
      </c>
      <c r="F667" t="s">
        <v>2035</v>
      </c>
      <c r="G667" t="s">
        <v>48</v>
      </c>
      <c r="H667" t="s">
        <v>6</v>
      </c>
      <c r="I667" t="b" cm="1">
        <f t="array" ref="I667">SUMPRODUCT(--(D667=Assumptions!$A$4:$A$12))&gt;0</f>
        <v>0</v>
      </c>
    </row>
    <row r="668" spans="1:9" x14ac:dyDescent="0.2">
      <c r="A668" t="s">
        <v>518</v>
      </c>
      <c r="B668" t="s">
        <v>2033</v>
      </c>
      <c r="D668" t="s">
        <v>1204</v>
      </c>
      <c r="E668" t="s">
        <v>2036</v>
      </c>
      <c r="F668" t="s">
        <v>2037</v>
      </c>
      <c r="G668" t="s">
        <v>5</v>
      </c>
      <c r="H668" t="s">
        <v>6</v>
      </c>
      <c r="I668" t="b" cm="1">
        <f t="array" ref="I668">SUMPRODUCT(--(D668=Assumptions!$A$4:$A$12))&gt;0</f>
        <v>0</v>
      </c>
    </row>
    <row r="669" spans="1:9" x14ac:dyDescent="0.2">
      <c r="A669" t="s">
        <v>518</v>
      </c>
      <c r="B669" t="s">
        <v>2038</v>
      </c>
      <c r="D669" t="s">
        <v>1204</v>
      </c>
      <c r="E669" t="s">
        <v>13</v>
      </c>
      <c r="F669" t="s">
        <v>14</v>
      </c>
      <c r="G669" t="s">
        <v>15</v>
      </c>
      <c r="H669" t="s">
        <v>6</v>
      </c>
      <c r="I669" t="b" cm="1">
        <f t="array" ref="I669">SUMPRODUCT(--(D669=Assumptions!$A$4:$A$12))&gt;0</f>
        <v>0</v>
      </c>
    </row>
    <row r="670" spans="1:9" x14ac:dyDescent="0.2">
      <c r="A670" t="s">
        <v>518</v>
      </c>
      <c r="B670" t="s">
        <v>2039</v>
      </c>
      <c r="D670" t="s">
        <v>1202</v>
      </c>
      <c r="E670" t="s">
        <v>46</v>
      </c>
      <c r="F670" t="s">
        <v>47</v>
      </c>
      <c r="G670" t="s">
        <v>5</v>
      </c>
      <c r="H670" t="s">
        <v>6</v>
      </c>
      <c r="I670" t="b" cm="1">
        <f t="array" ref="I670">SUMPRODUCT(--(D670=Assumptions!$A$4:$A$12))&gt;0</f>
        <v>1</v>
      </c>
    </row>
    <row r="671" spans="1:9" x14ac:dyDescent="0.2">
      <c r="A671" t="s">
        <v>518</v>
      </c>
      <c r="B671" t="s">
        <v>2039</v>
      </c>
      <c r="D671" t="s">
        <v>1202</v>
      </c>
      <c r="E671" t="s">
        <v>2040</v>
      </c>
      <c r="F671" t="s">
        <v>2041</v>
      </c>
      <c r="G671" t="s">
        <v>5</v>
      </c>
      <c r="H671" t="s">
        <v>27</v>
      </c>
      <c r="I671" t="b" cm="1">
        <f t="array" ref="I671">SUMPRODUCT(--(D671=Assumptions!$A$4:$A$12))&gt;0</f>
        <v>1</v>
      </c>
    </row>
    <row r="672" spans="1:9" x14ac:dyDescent="0.2">
      <c r="A672" t="s">
        <v>518</v>
      </c>
      <c r="B672" t="s">
        <v>2042</v>
      </c>
      <c r="D672" t="s">
        <v>1204</v>
      </c>
      <c r="E672" t="s">
        <v>2043</v>
      </c>
      <c r="F672" t="s">
        <v>2044</v>
      </c>
      <c r="G672" t="s">
        <v>5</v>
      </c>
      <c r="H672" t="s">
        <v>6</v>
      </c>
      <c r="I672" t="b" cm="1">
        <f t="array" ref="I672">SUMPRODUCT(--(D672=Assumptions!$A$4:$A$12))&gt;0</f>
        <v>0</v>
      </c>
    </row>
    <row r="673" spans="1:9" x14ac:dyDescent="0.2">
      <c r="A673" t="s">
        <v>518</v>
      </c>
      <c r="B673" t="s">
        <v>527</v>
      </c>
      <c r="D673" t="s">
        <v>97</v>
      </c>
      <c r="E673" t="s">
        <v>521</v>
      </c>
      <c r="F673" t="s">
        <v>522</v>
      </c>
      <c r="G673" t="s">
        <v>48</v>
      </c>
      <c r="H673" t="s">
        <v>6</v>
      </c>
      <c r="I673" t="b" cm="1">
        <f t="array" ref="I673">SUMPRODUCT(--(D673=Assumptions!$A$4:$A$12))&gt;0</f>
        <v>1</v>
      </c>
    </row>
    <row r="674" spans="1:9" x14ac:dyDescent="0.2">
      <c r="A674" t="s">
        <v>518</v>
      </c>
      <c r="B674" t="s">
        <v>528</v>
      </c>
      <c r="D674" t="s">
        <v>97</v>
      </c>
      <c r="E674" t="s">
        <v>529</v>
      </c>
      <c r="F674" t="s">
        <v>530</v>
      </c>
      <c r="G674" t="s">
        <v>5</v>
      </c>
      <c r="H674" t="s">
        <v>6</v>
      </c>
      <c r="I674" t="b" cm="1">
        <f t="array" ref="I674">SUMPRODUCT(--(D674=Assumptions!$A$4:$A$12))&gt;0</f>
        <v>1</v>
      </c>
    </row>
    <row r="675" spans="1:9" x14ac:dyDescent="0.2">
      <c r="A675" t="s">
        <v>518</v>
      </c>
      <c r="B675" t="s">
        <v>531</v>
      </c>
      <c r="D675" t="s">
        <v>19</v>
      </c>
      <c r="E675" t="s">
        <v>532</v>
      </c>
      <c r="F675" t="s">
        <v>533</v>
      </c>
      <c r="G675" t="s">
        <v>5</v>
      </c>
      <c r="H675" t="s">
        <v>6</v>
      </c>
      <c r="I675" t="b" cm="1">
        <f t="array" ref="I675">SUMPRODUCT(--(D675=Assumptions!$A$4:$A$12))&gt;0</f>
        <v>1</v>
      </c>
    </row>
    <row r="676" spans="1:9" x14ac:dyDescent="0.2">
      <c r="A676" t="s">
        <v>518</v>
      </c>
      <c r="B676" t="s">
        <v>531</v>
      </c>
      <c r="D676" t="s">
        <v>19</v>
      </c>
      <c r="E676" t="s">
        <v>521</v>
      </c>
      <c r="F676" t="s">
        <v>522</v>
      </c>
      <c r="G676" t="s">
        <v>48</v>
      </c>
      <c r="H676" t="s">
        <v>6</v>
      </c>
      <c r="I676" t="b" cm="1">
        <f t="array" ref="I676">SUMPRODUCT(--(D676=Assumptions!$A$4:$A$12))&gt;0</f>
        <v>1</v>
      </c>
    </row>
    <row r="677" spans="1:9" x14ac:dyDescent="0.2">
      <c r="A677" t="s">
        <v>518</v>
      </c>
      <c r="B677" t="s">
        <v>2045</v>
      </c>
      <c r="D677" t="s">
        <v>1204</v>
      </c>
      <c r="E677" t="s">
        <v>2046</v>
      </c>
      <c r="F677" t="s">
        <v>2047</v>
      </c>
      <c r="G677" t="s">
        <v>5</v>
      </c>
      <c r="H677" t="s">
        <v>6</v>
      </c>
      <c r="I677" t="b" cm="1">
        <f t="array" ref="I677">SUMPRODUCT(--(D677=Assumptions!$A$4:$A$12))&gt;0</f>
        <v>0</v>
      </c>
    </row>
    <row r="678" spans="1:9" x14ac:dyDescent="0.2">
      <c r="A678" t="s">
        <v>518</v>
      </c>
      <c r="B678" t="s">
        <v>2048</v>
      </c>
      <c r="D678" t="s">
        <v>1202</v>
      </c>
      <c r="E678" t="s">
        <v>2049</v>
      </c>
      <c r="F678" t="s">
        <v>2050</v>
      </c>
      <c r="G678" t="s">
        <v>5</v>
      </c>
      <c r="H678" t="s">
        <v>6</v>
      </c>
      <c r="I678" t="b" cm="1">
        <f t="array" ref="I678">SUMPRODUCT(--(D678=Assumptions!$A$4:$A$12))&gt;0</f>
        <v>1</v>
      </c>
    </row>
    <row r="679" spans="1:9" x14ac:dyDescent="0.2">
      <c r="A679" t="s">
        <v>518</v>
      </c>
      <c r="B679" t="s">
        <v>534</v>
      </c>
      <c r="D679" t="s">
        <v>19</v>
      </c>
      <c r="E679" t="s">
        <v>532</v>
      </c>
      <c r="F679" t="s">
        <v>533</v>
      </c>
      <c r="G679" t="s">
        <v>5</v>
      </c>
      <c r="H679" t="s">
        <v>6</v>
      </c>
      <c r="I679" t="b" cm="1">
        <f t="array" ref="I679">SUMPRODUCT(--(D679=Assumptions!$A$4:$A$12))&gt;0</f>
        <v>1</v>
      </c>
    </row>
    <row r="680" spans="1:9" x14ac:dyDescent="0.2">
      <c r="A680" t="s">
        <v>518</v>
      </c>
      <c r="B680" t="s">
        <v>534</v>
      </c>
      <c r="D680" t="s">
        <v>19</v>
      </c>
      <c r="E680" t="s">
        <v>521</v>
      </c>
      <c r="F680" t="s">
        <v>522</v>
      </c>
      <c r="G680" t="s">
        <v>48</v>
      </c>
      <c r="H680" t="s">
        <v>6</v>
      </c>
      <c r="I680" t="b" cm="1">
        <f t="array" ref="I680">SUMPRODUCT(--(D680=Assumptions!$A$4:$A$12))&gt;0</f>
        <v>1</v>
      </c>
    </row>
    <row r="681" spans="1:9" x14ac:dyDescent="0.2">
      <c r="A681" t="s">
        <v>518</v>
      </c>
      <c r="B681" t="s">
        <v>535</v>
      </c>
      <c r="D681" t="s">
        <v>19</v>
      </c>
      <c r="E681" t="s">
        <v>536</v>
      </c>
      <c r="F681" t="s">
        <v>537</v>
      </c>
      <c r="G681" t="s">
        <v>5</v>
      </c>
      <c r="H681" t="s">
        <v>6</v>
      </c>
      <c r="I681" t="b" cm="1">
        <f t="array" ref="I681">SUMPRODUCT(--(D681=Assumptions!$A$4:$A$12))&gt;0</f>
        <v>1</v>
      </c>
    </row>
    <row r="682" spans="1:9" x14ac:dyDescent="0.2">
      <c r="A682" t="s">
        <v>518</v>
      </c>
      <c r="B682" t="s">
        <v>535</v>
      </c>
      <c r="D682" t="s">
        <v>19</v>
      </c>
      <c r="E682" t="s">
        <v>376</v>
      </c>
      <c r="F682" t="s">
        <v>377</v>
      </c>
      <c r="G682" t="s">
        <v>48</v>
      </c>
      <c r="H682" t="s">
        <v>6</v>
      </c>
      <c r="I682" t="b" cm="1">
        <f t="array" ref="I682">SUMPRODUCT(--(D682=Assumptions!$A$4:$A$12))&gt;0</f>
        <v>1</v>
      </c>
    </row>
    <row r="683" spans="1:9" x14ac:dyDescent="0.2">
      <c r="A683" t="s">
        <v>518</v>
      </c>
      <c r="B683" t="s">
        <v>538</v>
      </c>
      <c r="D683" t="s">
        <v>19</v>
      </c>
      <c r="E683" t="s">
        <v>521</v>
      </c>
      <c r="F683" t="s">
        <v>522</v>
      </c>
      <c r="G683" t="s">
        <v>5</v>
      </c>
      <c r="H683" t="s">
        <v>6</v>
      </c>
      <c r="I683" t="b" cm="1">
        <f t="array" ref="I683">SUMPRODUCT(--(D683=Assumptions!$A$4:$A$12))&gt;0</f>
        <v>1</v>
      </c>
    </row>
    <row r="684" spans="1:9" x14ac:dyDescent="0.2">
      <c r="A684" t="s">
        <v>518</v>
      </c>
      <c r="B684" t="s">
        <v>539</v>
      </c>
      <c r="D684" t="s">
        <v>19</v>
      </c>
      <c r="E684" t="s">
        <v>540</v>
      </c>
      <c r="F684" t="s">
        <v>541</v>
      </c>
      <c r="G684" t="s">
        <v>5</v>
      </c>
      <c r="H684" t="s">
        <v>6</v>
      </c>
      <c r="I684" t="b" cm="1">
        <f t="array" ref="I684">SUMPRODUCT(--(D684=Assumptions!$A$4:$A$12))&gt;0</f>
        <v>1</v>
      </c>
    </row>
    <row r="685" spans="1:9" x14ac:dyDescent="0.2">
      <c r="A685" t="s">
        <v>518</v>
      </c>
      <c r="B685" t="s">
        <v>539</v>
      </c>
      <c r="D685" t="s">
        <v>19</v>
      </c>
      <c r="E685" t="s">
        <v>521</v>
      </c>
      <c r="F685" t="s">
        <v>522</v>
      </c>
      <c r="G685" t="s">
        <v>48</v>
      </c>
      <c r="H685" t="s">
        <v>6</v>
      </c>
      <c r="I685" t="b" cm="1">
        <f t="array" ref="I685">SUMPRODUCT(--(D685=Assumptions!$A$4:$A$12))&gt;0</f>
        <v>1</v>
      </c>
    </row>
    <row r="686" spans="1:9" x14ac:dyDescent="0.2">
      <c r="A686" t="s">
        <v>518</v>
      </c>
      <c r="B686" t="s">
        <v>542</v>
      </c>
      <c r="D686" t="s">
        <v>19</v>
      </c>
      <c r="E686" t="s">
        <v>543</v>
      </c>
      <c r="F686" t="s">
        <v>544</v>
      </c>
      <c r="G686" t="s">
        <v>48</v>
      </c>
      <c r="H686" t="s">
        <v>6</v>
      </c>
      <c r="I686" t="b" cm="1">
        <f t="array" ref="I686">SUMPRODUCT(--(D686=Assumptions!$A$4:$A$12))&gt;0</f>
        <v>1</v>
      </c>
    </row>
    <row r="687" spans="1:9" x14ac:dyDescent="0.2">
      <c r="A687" t="s">
        <v>518</v>
      </c>
      <c r="B687" t="s">
        <v>545</v>
      </c>
      <c r="D687" t="s">
        <v>19</v>
      </c>
      <c r="E687" t="s">
        <v>524</v>
      </c>
      <c r="F687" t="s">
        <v>525</v>
      </c>
      <c r="G687" t="s">
        <v>5</v>
      </c>
      <c r="H687" t="s">
        <v>6</v>
      </c>
      <c r="I687" t="b" cm="1">
        <f t="array" ref="I687">SUMPRODUCT(--(D687=Assumptions!$A$4:$A$12))&gt;0</f>
        <v>1</v>
      </c>
    </row>
    <row r="688" spans="1:9" x14ac:dyDescent="0.2">
      <c r="A688" t="s">
        <v>518</v>
      </c>
      <c r="B688" t="s">
        <v>545</v>
      </c>
      <c r="D688" t="s">
        <v>19</v>
      </c>
      <c r="E688" t="s">
        <v>521</v>
      </c>
      <c r="F688" t="s">
        <v>522</v>
      </c>
      <c r="G688" t="s">
        <v>48</v>
      </c>
      <c r="H688" t="s">
        <v>6</v>
      </c>
      <c r="I688" t="b" cm="1">
        <f t="array" ref="I688">SUMPRODUCT(--(D688=Assumptions!$A$4:$A$12))&gt;0</f>
        <v>1</v>
      </c>
    </row>
    <row r="689" spans="1:9" x14ac:dyDescent="0.2">
      <c r="A689" t="s">
        <v>518</v>
      </c>
      <c r="B689" t="s">
        <v>523</v>
      </c>
      <c r="D689" t="s">
        <v>1202</v>
      </c>
      <c r="E689" t="s">
        <v>524</v>
      </c>
      <c r="F689" t="s">
        <v>525</v>
      </c>
      <c r="G689" t="s">
        <v>5</v>
      </c>
      <c r="H689" t="s">
        <v>6</v>
      </c>
      <c r="I689" t="b" cm="1">
        <f t="array" ref="I689">SUMPRODUCT(--(D689=Assumptions!$A$4:$A$12))&gt;0</f>
        <v>1</v>
      </c>
    </row>
    <row r="690" spans="1:9" x14ac:dyDescent="0.2">
      <c r="A690" t="s">
        <v>518</v>
      </c>
      <c r="B690" t="s">
        <v>2051</v>
      </c>
      <c r="D690" t="s">
        <v>1321</v>
      </c>
      <c r="E690" t="s">
        <v>376</v>
      </c>
      <c r="F690" t="s">
        <v>377</v>
      </c>
      <c r="G690" t="s">
        <v>2052</v>
      </c>
      <c r="H690" t="s">
        <v>6</v>
      </c>
      <c r="I690" t="b" cm="1">
        <f t="array" ref="I690">SUMPRODUCT(--(D690=Assumptions!$A$4:$A$12))&gt;0</f>
        <v>0</v>
      </c>
    </row>
    <row r="691" spans="1:9" x14ac:dyDescent="0.2">
      <c r="A691" t="s">
        <v>518</v>
      </c>
      <c r="B691" t="s">
        <v>2053</v>
      </c>
      <c r="D691" t="s">
        <v>1321</v>
      </c>
      <c r="E691" t="s">
        <v>2054</v>
      </c>
      <c r="F691" t="s">
        <v>2055</v>
      </c>
      <c r="G691" t="s">
        <v>2052</v>
      </c>
      <c r="H691" t="s">
        <v>6</v>
      </c>
      <c r="I691" t="b" cm="1">
        <f t="array" ref="I691">SUMPRODUCT(--(D691=Assumptions!$A$4:$A$12))&gt;0</f>
        <v>0</v>
      </c>
    </row>
    <row r="692" spans="1:9" x14ac:dyDescent="0.2">
      <c r="A692" t="s">
        <v>518</v>
      </c>
      <c r="B692" t="s">
        <v>546</v>
      </c>
      <c r="D692" t="s">
        <v>1321</v>
      </c>
      <c r="E692" t="s">
        <v>46</v>
      </c>
      <c r="F692" t="s">
        <v>47</v>
      </c>
      <c r="G692" t="s">
        <v>2125</v>
      </c>
      <c r="H692" t="s">
        <v>6</v>
      </c>
      <c r="I692" t="b" cm="1">
        <f t="array" ref="I692">SUMPRODUCT(--(D692=Assumptions!$A$4:$A$12))&gt;0</f>
        <v>0</v>
      </c>
    </row>
    <row r="693" spans="1:9" x14ac:dyDescent="0.2">
      <c r="A693" t="s">
        <v>547</v>
      </c>
      <c r="B693" t="s">
        <v>2056</v>
      </c>
      <c r="D693" t="s">
        <v>1356</v>
      </c>
      <c r="E693" t="s">
        <v>2057</v>
      </c>
      <c r="F693" t="s">
        <v>1789</v>
      </c>
      <c r="G693" t="s">
        <v>15</v>
      </c>
      <c r="H693" t="s">
        <v>6</v>
      </c>
      <c r="I693" t="b" cm="1">
        <f t="array" ref="I693">SUMPRODUCT(--(D693=Assumptions!$A$4:$A$12))&gt;0</f>
        <v>0</v>
      </c>
    </row>
    <row r="694" spans="1:9" x14ac:dyDescent="0.2">
      <c r="A694" t="s">
        <v>547</v>
      </c>
      <c r="B694" t="s">
        <v>2058</v>
      </c>
      <c r="D694" t="s">
        <v>1193</v>
      </c>
      <c r="E694" t="s">
        <v>384</v>
      </c>
      <c r="F694" t="s">
        <v>385</v>
      </c>
      <c r="G694" t="s">
        <v>15</v>
      </c>
      <c r="H694" t="s">
        <v>6</v>
      </c>
      <c r="I694" t="b" cm="1">
        <f t="array" ref="I694">SUMPRODUCT(--(D694=Assumptions!$A$4:$A$12))&gt;0</f>
        <v>1</v>
      </c>
    </row>
    <row r="695" spans="1:9" x14ac:dyDescent="0.2">
      <c r="A695" t="s">
        <v>547</v>
      </c>
      <c r="B695" t="s">
        <v>548</v>
      </c>
      <c r="D695" t="s">
        <v>19</v>
      </c>
      <c r="E695" t="s">
        <v>46</v>
      </c>
      <c r="F695" t="s">
        <v>47</v>
      </c>
      <c r="G695" t="s">
        <v>5</v>
      </c>
      <c r="H695" t="s">
        <v>6</v>
      </c>
      <c r="I695" t="b" cm="1">
        <f t="array" ref="I695">SUMPRODUCT(--(D695=Assumptions!$A$4:$A$12))&gt;0</f>
        <v>1</v>
      </c>
    </row>
    <row r="696" spans="1:9" x14ac:dyDescent="0.2">
      <c r="A696" t="s">
        <v>547</v>
      </c>
      <c r="B696" t="s">
        <v>549</v>
      </c>
      <c r="D696" t="s">
        <v>19</v>
      </c>
      <c r="E696" t="s">
        <v>550</v>
      </c>
      <c r="F696" t="s">
        <v>551</v>
      </c>
      <c r="G696" t="s">
        <v>15</v>
      </c>
      <c r="H696" t="s">
        <v>6</v>
      </c>
      <c r="I696" t="b" cm="1">
        <f t="array" ref="I696">SUMPRODUCT(--(D696=Assumptions!$A$4:$A$12))&gt;0</f>
        <v>1</v>
      </c>
    </row>
    <row r="697" spans="1:9" x14ac:dyDescent="0.2">
      <c r="A697" t="s">
        <v>547</v>
      </c>
      <c r="B697" t="s">
        <v>552</v>
      </c>
      <c r="D697" t="s">
        <v>19</v>
      </c>
      <c r="E697" t="s">
        <v>252</v>
      </c>
      <c r="F697" t="s">
        <v>253</v>
      </c>
      <c r="G697" t="s">
        <v>15</v>
      </c>
      <c r="H697" t="s">
        <v>6</v>
      </c>
      <c r="I697" t="b" cm="1">
        <f t="array" ref="I697">SUMPRODUCT(--(D697=Assumptions!$A$4:$A$12))&gt;0</f>
        <v>1</v>
      </c>
    </row>
    <row r="698" spans="1:9" x14ac:dyDescent="0.2">
      <c r="A698" t="s">
        <v>547</v>
      </c>
      <c r="B698" t="s">
        <v>2059</v>
      </c>
      <c r="D698" t="s">
        <v>1284</v>
      </c>
      <c r="E698" t="s">
        <v>13</v>
      </c>
      <c r="F698" t="s">
        <v>14</v>
      </c>
      <c r="G698" t="s">
        <v>15</v>
      </c>
      <c r="H698" t="s">
        <v>6</v>
      </c>
      <c r="I698" t="b" cm="1">
        <f t="array" ref="I698">SUMPRODUCT(--(D698=Assumptions!$A$4:$A$12))&gt;0</f>
        <v>0</v>
      </c>
    </row>
    <row r="699" spans="1:9" x14ac:dyDescent="0.2">
      <c r="A699" t="s">
        <v>547</v>
      </c>
      <c r="B699" t="s">
        <v>2060</v>
      </c>
      <c r="D699" t="s">
        <v>1284</v>
      </c>
      <c r="E699" t="s">
        <v>2061</v>
      </c>
      <c r="F699" t="s">
        <v>2062</v>
      </c>
      <c r="G699" t="s">
        <v>15</v>
      </c>
      <c r="H699" t="s">
        <v>6</v>
      </c>
      <c r="I699" t="b" cm="1">
        <f t="array" ref="I699">SUMPRODUCT(--(D699=Assumptions!$A$4:$A$12))&gt;0</f>
        <v>0</v>
      </c>
    </row>
    <row r="700" spans="1:9" x14ac:dyDescent="0.2">
      <c r="A700" t="s">
        <v>547</v>
      </c>
      <c r="B700" t="s">
        <v>2063</v>
      </c>
      <c r="D700" t="s">
        <v>1284</v>
      </c>
      <c r="E700" t="s">
        <v>13</v>
      </c>
      <c r="F700" t="s">
        <v>14</v>
      </c>
      <c r="G700" t="s">
        <v>15</v>
      </c>
      <c r="H700" t="s">
        <v>6</v>
      </c>
      <c r="I700" t="b" cm="1">
        <f t="array" ref="I700">SUMPRODUCT(--(D700=Assumptions!$A$4:$A$12))&gt;0</f>
        <v>0</v>
      </c>
    </row>
    <row r="701" spans="1:9" x14ac:dyDescent="0.2">
      <c r="A701" t="s">
        <v>547</v>
      </c>
      <c r="B701" t="s">
        <v>2056</v>
      </c>
      <c r="D701" t="s">
        <v>1204</v>
      </c>
      <c r="E701" t="s">
        <v>2057</v>
      </c>
      <c r="F701" t="s">
        <v>1789</v>
      </c>
      <c r="G701" t="s">
        <v>15</v>
      </c>
      <c r="H701" t="s">
        <v>6</v>
      </c>
      <c r="I701" t="b" cm="1">
        <f t="array" ref="I701">SUMPRODUCT(--(D701=Assumptions!$A$4:$A$12))&gt;0</f>
        <v>0</v>
      </c>
    </row>
    <row r="702" spans="1:9" x14ac:dyDescent="0.2">
      <c r="A702" t="s">
        <v>547</v>
      </c>
      <c r="B702" t="s">
        <v>2064</v>
      </c>
      <c r="D702" t="s">
        <v>1204</v>
      </c>
      <c r="E702" t="s">
        <v>1223</v>
      </c>
      <c r="F702" t="s">
        <v>1224</v>
      </c>
      <c r="G702" t="s">
        <v>15</v>
      </c>
      <c r="H702" t="s">
        <v>6</v>
      </c>
      <c r="I702" t="b" cm="1">
        <f t="array" ref="I702">SUMPRODUCT(--(D702=Assumptions!$A$4:$A$12))&gt;0</f>
        <v>0</v>
      </c>
    </row>
    <row r="703" spans="1:9" x14ac:dyDescent="0.2">
      <c r="A703" t="s">
        <v>547</v>
      </c>
      <c r="B703" t="s">
        <v>546</v>
      </c>
      <c r="D703" t="s">
        <v>19</v>
      </c>
      <c r="E703" t="s">
        <v>46</v>
      </c>
      <c r="F703" t="s">
        <v>47</v>
      </c>
      <c r="G703" t="s">
        <v>609</v>
      </c>
      <c r="H703" t="s">
        <v>6</v>
      </c>
      <c r="I703" t="b" cm="1">
        <f t="array" ref="I703">SUMPRODUCT(--(D703=Assumptions!$A$4:$A$12))&gt;0</f>
        <v>1</v>
      </c>
    </row>
    <row r="704" spans="1:9" x14ac:dyDescent="0.2">
      <c r="A704" t="s">
        <v>547</v>
      </c>
      <c r="B704" t="s">
        <v>2065</v>
      </c>
      <c r="D704" t="s">
        <v>1204</v>
      </c>
      <c r="E704" t="s">
        <v>1804</v>
      </c>
      <c r="F704" t="s">
        <v>1805</v>
      </c>
      <c r="G704" t="s">
        <v>15</v>
      </c>
      <c r="H704" t="s">
        <v>6</v>
      </c>
      <c r="I704" t="b" cm="1">
        <f t="array" ref="I704">SUMPRODUCT(--(D704=Assumptions!$A$4:$A$12))&gt;0</f>
        <v>0</v>
      </c>
    </row>
    <row r="705" spans="1:9" x14ac:dyDescent="0.2">
      <c r="A705" t="s">
        <v>547</v>
      </c>
      <c r="B705" t="s">
        <v>553</v>
      </c>
      <c r="D705" t="s">
        <v>97</v>
      </c>
      <c r="E705" t="s">
        <v>296</v>
      </c>
      <c r="F705" t="s">
        <v>297</v>
      </c>
      <c r="G705" t="s">
        <v>5</v>
      </c>
      <c r="H705" t="s">
        <v>6</v>
      </c>
      <c r="I705" t="b" cm="1">
        <f t="array" ref="I705">SUMPRODUCT(--(D705=Assumptions!$A$4:$A$12))&gt;0</f>
        <v>1</v>
      </c>
    </row>
    <row r="706" spans="1:9" x14ac:dyDescent="0.2">
      <c r="A706" t="s">
        <v>547</v>
      </c>
      <c r="B706" t="s">
        <v>554</v>
      </c>
      <c r="D706" t="s">
        <v>19</v>
      </c>
      <c r="E706" t="s">
        <v>555</v>
      </c>
      <c r="F706" t="s">
        <v>556</v>
      </c>
      <c r="G706" t="s">
        <v>15</v>
      </c>
      <c r="H706" t="s">
        <v>6</v>
      </c>
      <c r="I706" t="b" cm="1">
        <f t="array" ref="I706">SUMPRODUCT(--(D706=Assumptions!$A$4:$A$12))&gt;0</f>
        <v>1</v>
      </c>
    </row>
    <row r="707" spans="1:9" x14ac:dyDescent="0.2">
      <c r="A707" t="s">
        <v>547</v>
      </c>
      <c r="B707" t="s">
        <v>554</v>
      </c>
      <c r="D707" t="s">
        <v>19</v>
      </c>
      <c r="E707" t="s">
        <v>557</v>
      </c>
      <c r="F707" t="s">
        <v>219</v>
      </c>
      <c r="G707" t="s">
        <v>48</v>
      </c>
      <c r="H707" t="s">
        <v>6</v>
      </c>
      <c r="I707" t="b" cm="1">
        <f t="array" ref="I707">SUMPRODUCT(--(D707=Assumptions!$A$4:$A$12))&gt;0</f>
        <v>1</v>
      </c>
    </row>
    <row r="708" spans="1:9" x14ac:dyDescent="0.2">
      <c r="A708" t="s">
        <v>547</v>
      </c>
      <c r="B708" t="s">
        <v>2066</v>
      </c>
      <c r="D708" t="s">
        <v>1202</v>
      </c>
      <c r="E708" t="s">
        <v>558</v>
      </c>
      <c r="F708" t="s">
        <v>559</v>
      </c>
      <c r="G708" t="s">
        <v>15</v>
      </c>
      <c r="H708" t="s">
        <v>6</v>
      </c>
      <c r="I708" t="b" cm="1">
        <f t="array" ref="I708">SUMPRODUCT(--(D708=Assumptions!$A$4:$A$12))&gt;0</f>
        <v>1</v>
      </c>
    </row>
    <row r="709" spans="1:9" x14ac:dyDescent="0.2">
      <c r="A709" t="s">
        <v>547</v>
      </c>
      <c r="B709" t="s">
        <v>560</v>
      </c>
      <c r="D709" t="s">
        <v>97</v>
      </c>
      <c r="E709" t="s">
        <v>561</v>
      </c>
      <c r="F709" t="s">
        <v>562</v>
      </c>
      <c r="G709" t="s">
        <v>5</v>
      </c>
      <c r="H709" t="s">
        <v>6</v>
      </c>
      <c r="I709" t="b" cm="1">
        <f t="array" ref="I709">SUMPRODUCT(--(D709=Assumptions!$A$4:$A$12))&gt;0</f>
        <v>1</v>
      </c>
    </row>
    <row r="710" spans="1:9" x14ac:dyDescent="0.2">
      <c r="A710" t="s">
        <v>547</v>
      </c>
      <c r="B710" t="s">
        <v>560</v>
      </c>
      <c r="D710" t="s">
        <v>97</v>
      </c>
      <c r="E710" t="s">
        <v>183</v>
      </c>
      <c r="F710" t="s">
        <v>184</v>
      </c>
      <c r="G710" t="s">
        <v>5</v>
      </c>
      <c r="H710" t="s">
        <v>27</v>
      </c>
      <c r="I710" t="b" cm="1">
        <f t="array" ref="I710">SUMPRODUCT(--(D710=Assumptions!$A$4:$A$12))&gt;0</f>
        <v>1</v>
      </c>
    </row>
    <row r="711" spans="1:9" x14ac:dyDescent="0.2">
      <c r="A711" t="s">
        <v>547</v>
      </c>
      <c r="B711" t="s">
        <v>2067</v>
      </c>
      <c r="D711" t="s">
        <v>1321</v>
      </c>
      <c r="E711" t="s">
        <v>46</v>
      </c>
      <c r="F711" t="s">
        <v>47</v>
      </c>
      <c r="G711" t="s">
        <v>2068</v>
      </c>
      <c r="H711" t="s">
        <v>6</v>
      </c>
      <c r="I711" t="b" cm="1">
        <f t="array" ref="I711">SUMPRODUCT(--(D711=Assumptions!$A$4:$A$12))&gt;0</f>
        <v>0</v>
      </c>
    </row>
    <row r="712" spans="1:9" x14ac:dyDescent="0.2">
      <c r="A712" t="s">
        <v>547</v>
      </c>
      <c r="B712" t="s">
        <v>563</v>
      </c>
      <c r="D712" t="s">
        <v>19</v>
      </c>
      <c r="E712" t="s">
        <v>564</v>
      </c>
      <c r="F712" t="s">
        <v>565</v>
      </c>
      <c r="G712" t="s">
        <v>5</v>
      </c>
      <c r="H712" t="s">
        <v>6</v>
      </c>
      <c r="I712" t="b" cm="1">
        <f t="array" ref="I712">SUMPRODUCT(--(D712=Assumptions!$A$4:$A$12))&gt;0</f>
        <v>1</v>
      </c>
    </row>
    <row r="713" spans="1:9" x14ac:dyDescent="0.2">
      <c r="A713" t="s">
        <v>547</v>
      </c>
      <c r="B713" t="s">
        <v>2069</v>
      </c>
      <c r="D713" t="s">
        <v>1400</v>
      </c>
      <c r="E713" t="s">
        <v>2070</v>
      </c>
      <c r="F713" t="s">
        <v>2071</v>
      </c>
      <c r="G713" t="s">
        <v>15</v>
      </c>
      <c r="H713" t="s">
        <v>6</v>
      </c>
      <c r="I713" t="b" cm="1">
        <f t="array" ref="I713">SUMPRODUCT(--(D713=Assumptions!$A$4:$A$12))&gt;0</f>
        <v>0</v>
      </c>
    </row>
    <row r="714" spans="1:9" x14ac:dyDescent="0.2">
      <c r="A714" t="s">
        <v>547</v>
      </c>
      <c r="B714" t="s">
        <v>566</v>
      </c>
      <c r="D714" t="s">
        <v>1202</v>
      </c>
      <c r="E714" t="s">
        <v>183</v>
      </c>
      <c r="F714" t="s">
        <v>184</v>
      </c>
      <c r="G714" t="s">
        <v>5</v>
      </c>
      <c r="H714" t="s">
        <v>27</v>
      </c>
      <c r="I714" t="b" cm="1">
        <f t="array" ref="I714">SUMPRODUCT(--(D714=Assumptions!$A$4:$A$12))&gt;0</f>
        <v>1</v>
      </c>
    </row>
    <row r="715" spans="1:9" x14ac:dyDescent="0.2">
      <c r="A715" t="s">
        <v>547</v>
      </c>
      <c r="B715" t="s">
        <v>566</v>
      </c>
      <c r="D715" t="s">
        <v>1202</v>
      </c>
      <c r="E715" t="s">
        <v>561</v>
      </c>
      <c r="F715" t="s">
        <v>562</v>
      </c>
      <c r="G715" t="s">
        <v>5</v>
      </c>
      <c r="H715" t="s">
        <v>6</v>
      </c>
      <c r="I715" t="b" cm="1">
        <f t="array" ref="I715">SUMPRODUCT(--(D715=Assumptions!$A$4:$A$12))&gt;0</f>
        <v>1</v>
      </c>
    </row>
    <row r="716" spans="1:9" x14ac:dyDescent="0.2">
      <c r="A716" t="s">
        <v>547</v>
      </c>
      <c r="B716" t="s">
        <v>2060</v>
      </c>
      <c r="D716" t="s">
        <v>1204</v>
      </c>
      <c r="E716" t="s">
        <v>2061</v>
      </c>
      <c r="F716" t="s">
        <v>2062</v>
      </c>
      <c r="G716" t="s">
        <v>15</v>
      </c>
      <c r="H716" t="s">
        <v>6</v>
      </c>
      <c r="I716" t="b" cm="1">
        <f t="array" ref="I716">SUMPRODUCT(--(D716=Assumptions!$A$4:$A$12))&gt;0</f>
        <v>0</v>
      </c>
    </row>
    <row r="717" spans="1:9" x14ac:dyDescent="0.2">
      <c r="A717" t="s">
        <v>547</v>
      </c>
      <c r="B717" t="s">
        <v>2072</v>
      </c>
      <c r="D717" t="s">
        <v>1202</v>
      </c>
      <c r="E717" t="s">
        <v>46</v>
      </c>
      <c r="F717" t="s">
        <v>47</v>
      </c>
      <c r="G717" t="s">
        <v>5</v>
      </c>
      <c r="H717" t="s">
        <v>6</v>
      </c>
      <c r="I717" t="b" cm="1">
        <f t="array" ref="I717">SUMPRODUCT(--(D717=Assumptions!$A$4:$A$12))&gt;0</f>
        <v>1</v>
      </c>
    </row>
    <row r="718" spans="1:9" x14ac:dyDescent="0.2">
      <c r="A718" t="s">
        <v>547</v>
      </c>
      <c r="B718" t="s">
        <v>2073</v>
      </c>
      <c r="D718" t="s">
        <v>1202</v>
      </c>
      <c r="E718" t="s">
        <v>1926</v>
      </c>
      <c r="F718" t="s">
        <v>1927</v>
      </c>
      <c r="G718" t="s">
        <v>5</v>
      </c>
      <c r="H718" t="s">
        <v>6</v>
      </c>
      <c r="I718" t="b" cm="1">
        <f t="array" ref="I718">SUMPRODUCT(--(D718=Assumptions!$A$4:$A$12))&gt;0</f>
        <v>1</v>
      </c>
    </row>
    <row r="719" spans="1:9" x14ac:dyDescent="0.2">
      <c r="A719" t="s">
        <v>547</v>
      </c>
      <c r="B719" t="s">
        <v>2074</v>
      </c>
      <c r="D719" t="s">
        <v>1284</v>
      </c>
      <c r="E719" t="s">
        <v>1624</v>
      </c>
      <c r="F719" t="s">
        <v>1625</v>
      </c>
      <c r="G719" t="s">
        <v>15</v>
      </c>
      <c r="H719" t="s">
        <v>6</v>
      </c>
      <c r="I719" t="b" cm="1">
        <f t="array" ref="I719">SUMPRODUCT(--(D719=Assumptions!$A$4:$A$12))&gt;0</f>
        <v>0</v>
      </c>
    </row>
    <row r="720" spans="1:9" x14ac:dyDescent="0.2">
      <c r="A720" t="s">
        <v>547</v>
      </c>
      <c r="B720" t="s">
        <v>2074</v>
      </c>
      <c r="D720" t="s">
        <v>1284</v>
      </c>
      <c r="E720" t="s">
        <v>1858</v>
      </c>
      <c r="F720" t="s">
        <v>1859</v>
      </c>
      <c r="G720" t="s">
        <v>15</v>
      </c>
      <c r="H720" t="s">
        <v>27</v>
      </c>
      <c r="I720" t="b" cm="1">
        <f t="array" ref="I720">SUMPRODUCT(--(D720=Assumptions!$A$4:$A$12))&gt;0</f>
        <v>0</v>
      </c>
    </row>
    <row r="721" spans="1:9" x14ac:dyDescent="0.2">
      <c r="A721" t="s">
        <v>547</v>
      </c>
      <c r="B721" t="s">
        <v>2075</v>
      </c>
      <c r="D721" t="s">
        <v>1202</v>
      </c>
      <c r="E721" t="s">
        <v>2076</v>
      </c>
      <c r="F721" t="s">
        <v>2077</v>
      </c>
      <c r="G721" t="s">
        <v>5</v>
      </c>
      <c r="H721" t="s">
        <v>6</v>
      </c>
      <c r="I721" t="b" cm="1">
        <f t="array" ref="I721">SUMPRODUCT(--(D721=Assumptions!$A$4:$A$12))&gt;0</f>
        <v>1</v>
      </c>
    </row>
    <row r="722" spans="1:9" x14ac:dyDescent="0.2">
      <c r="A722" t="s">
        <v>547</v>
      </c>
      <c r="B722" t="s">
        <v>567</v>
      </c>
      <c r="D722" t="s">
        <v>2078</v>
      </c>
      <c r="E722" t="s">
        <v>568</v>
      </c>
      <c r="F722" t="s">
        <v>569</v>
      </c>
      <c r="G722" t="s">
        <v>15</v>
      </c>
      <c r="H722" t="s">
        <v>6</v>
      </c>
      <c r="I722" t="b" cm="1">
        <f t="array" ref="I722">SUMPRODUCT(--(D722=Assumptions!$A$4:$A$12))&gt;0</f>
        <v>0</v>
      </c>
    </row>
    <row r="723" spans="1:9" x14ac:dyDescent="0.2">
      <c r="A723" t="s">
        <v>547</v>
      </c>
      <c r="B723" t="s">
        <v>567</v>
      </c>
      <c r="D723" t="s">
        <v>2078</v>
      </c>
      <c r="E723" t="s">
        <v>570</v>
      </c>
      <c r="F723" t="s">
        <v>571</v>
      </c>
      <c r="G723" t="s">
        <v>48</v>
      </c>
      <c r="H723" t="s">
        <v>6</v>
      </c>
      <c r="I723" t="b" cm="1">
        <f t="array" ref="I723">SUMPRODUCT(--(D723=Assumptions!$A$4:$A$12))&gt;0</f>
        <v>0</v>
      </c>
    </row>
    <row r="724" spans="1:9" x14ac:dyDescent="0.2">
      <c r="A724" t="s">
        <v>547</v>
      </c>
      <c r="B724" t="s">
        <v>567</v>
      </c>
      <c r="D724" t="s">
        <v>1185</v>
      </c>
      <c r="E724" t="s">
        <v>568</v>
      </c>
      <c r="F724" t="s">
        <v>569</v>
      </c>
      <c r="G724" t="s">
        <v>15</v>
      </c>
      <c r="H724" t="s">
        <v>6</v>
      </c>
      <c r="I724" t="b" cm="1">
        <f t="array" ref="I724">SUMPRODUCT(--(D724=Assumptions!$A$4:$A$12))&gt;0</f>
        <v>0</v>
      </c>
    </row>
    <row r="725" spans="1:9" x14ac:dyDescent="0.2">
      <c r="A725" t="s">
        <v>547</v>
      </c>
      <c r="B725" t="s">
        <v>2079</v>
      </c>
      <c r="D725" t="s">
        <v>1202</v>
      </c>
      <c r="E725" t="s">
        <v>13</v>
      </c>
      <c r="F725" t="s">
        <v>14</v>
      </c>
      <c r="G725" t="s">
        <v>15</v>
      </c>
      <c r="H725" t="s">
        <v>6</v>
      </c>
      <c r="I725" t="b" cm="1">
        <f t="array" ref="I725">SUMPRODUCT(--(D725=Assumptions!$A$4:$A$12))&gt;0</f>
        <v>1</v>
      </c>
    </row>
    <row r="726" spans="1:9" x14ac:dyDescent="0.2">
      <c r="A726" t="s">
        <v>547</v>
      </c>
      <c r="B726" t="s">
        <v>567</v>
      </c>
      <c r="D726" t="s">
        <v>1185</v>
      </c>
      <c r="E726" t="s">
        <v>570</v>
      </c>
      <c r="F726" t="s">
        <v>571</v>
      </c>
      <c r="G726" t="s">
        <v>2068</v>
      </c>
      <c r="H726" t="s">
        <v>6</v>
      </c>
      <c r="I726" t="b" cm="1">
        <f t="array" ref="I726">SUMPRODUCT(--(D726=Assumptions!$A$4:$A$12))&gt;0</f>
        <v>0</v>
      </c>
    </row>
    <row r="727" spans="1:9" x14ac:dyDescent="0.2">
      <c r="A727" t="s">
        <v>572</v>
      </c>
      <c r="B727" t="s">
        <v>2080</v>
      </c>
      <c r="D727" t="s">
        <v>1204</v>
      </c>
      <c r="E727" t="s">
        <v>10</v>
      </c>
      <c r="F727" t="s">
        <v>11</v>
      </c>
      <c r="G727" t="s">
        <v>15</v>
      </c>
      <c r="H727" t="s">
        <v>6</v>
      </c>
      <c r="I727" t="b" cm="1">
        <f t="array" ref="I727">SUMPRODUCT(--(D727=Assumptions!$A$4:$A$12))&gt;0</f>
        <v>0</v>
      </c>
    </row>
    <row r="728" spans="1:9" x14ac:dyDescent="0.2">
      <c r="A728" t="s">
        <v>572</v>
      </c>
      <c r="B728" t="s">
        <v>2081</v>
      </c>
      <c r="D728" t="s">
        <v>1193</v>
      </c>
      <c r="E728" t="s">
        <v>2082</v>
      </c>
      <c r="F728" t="s">
        <v>2083</v>
      </c>
      <c r="G728" t="s">
        <v>5</v>
      </c>
      <c r="H728" t="s">
        <v>6</v>
      </c>
      <c r="I728" t="b" cm="1">
        <f t="array" ref="I728">SUMPRODUCT(--(D728=Assumptions!$A$4:$A$12))&gt;0</f>
        <v>1</v>
      </c>
    </row>
    <row r="729" spans="1:9" x14ac:dyDescent="0.2">
      <c r="A729" t="s">
        <v>572</v>
      </c>
      <c r="B729" t="s">
        <v>2084</v>
      </c>
      <c r="D729" t="s">
        <v>1193</v>
      </c>
      <c r="E729" t="s">
        <v>75</v>
      </c>
      <c r="F729" t="s">
        <v>76</v>
      </c>
      <c r="G729" t="s">
        <v>5</v>
      </c>
      <c r="H729" t="s">
        <v>6</v>
      </c>
      <c r="I729" t="b" cm="1">
        <f t="array" ref="I729">SUMPRODUCT(--(D729=Assumptions!$A$4:$A$12))&gt;0</f>
        <v>1</v>
      </c>
    </row>
    <row r="730" spans="1:9" x14ac:dyDescent="0.2">
      <c r="A730" t="s">
        <v>572</v>
      </c>
      <c r="B730" t="s">
        <v>2085</v>
      </c>
      <c r="D730" t="s">
        <v>1193</v>
      </c>
      <c r="E730" t="s">
        <v>10</v>
      </c>
      <c r="F730" t="s">
        <v>11</v>
      </c>
      <c r="G730" t="s">
        <v>5</v>
      </c>
      <c r="H730" t="s">
        <v>6</v>
      </c>
      <c r="I730" t="b" cm="1">
        <f t="array" ref="I730">SUMPRODUCT(--(D730=Assumptions!$A$4:$A$12))&gt;0</f>
        <v>1</v>
      </c>
    </row>
    <row r="731" spans="1:9" x14ac:dyDescent="0.2">
      <c r="A731" t="s">
        <v>572</v>
      </c>
      <c r="B731" t="s">
        <v>2086</v>
      </c>
      <c r="D731" t="s">
        <v>1193</v>
      </c>
      <c r="E731" t="s">
        <v>252</v>
      </c>
      <c r="F731" t="s">
        <v>253</v>
      </c>
      <c r="G731" t="s">
        <v>5</v>
      </c>
      <c r="H731" t="s">
        <v>6</v>
      </c>
      <c r="I731" t="b" cm="1">
        <f t="array" ref="I731">SUMPRODUCT(--(D731=Assumptions!$A$4:$A$12))&gt;0</f>
        <v>1</v>
      </c>
    </row>
    <row r="732" spans="1:9" x14ac:dyDescent="0.2">
      <c r="A732" t="s">
        <v>572</v>
      </c>
      <c r="B732" t="s">
        <v>2087</v>
      </c>
      <c r="D732" t="s">
        <v>1193</v>
      </c>
      <c r="E732" t="s">
        <v>147</v>
      </c>
      <c r="F732" t="s">
        <v>148</v>
      </c>
      <c r="G732" t="s">
        <v>5</v>
      </c>
      <c r="H732" t="s">
        <v>6</v>
      </c>
      <c r="I732" t="b" cm="1">
        <f t="array" ref="I732">SUMPRODUCT(--(D732=Assumptions!$A$4:$A$12))&gt;0</f>
        <v>1</v>
      </c>
    </row>
    <row r="733" spans="1:9" x14ac:dyDescent="0.2">
      <c r="A733" t="s">
        <v>572</v>
      </c>
      <c r="B733" t="s">
        <v>2088</v>
      </c>
      <c r="D733" t="s">
        <v>1193</v>
      </c>
      <c r="E733" t="s">
        <v>418</v>
      </c>
      <c r="F733" t="s">
        <v>419</v>
      </c>
      <c r="G733" t="s">
        <v>5</v>
      </c>
      <c r="H733" t="s">
        <v>6</v>
      </c>
      <c r="I733" t="b" cm="1">
        <f t="array" ref="I733">SUMPRODUCT(--(D733=Assumptions!$A$4:$A$12))&gt;0</f>
        <v>1</v>
      </c>
    </row>
    <row r="734" spans="1:9" x14ac:dyDescent="0.2">
      <c r="A734" t="s">
        <v>572</v>
      </c>
      <c r="B734" t="s">
        <v>2089</v>
      </c>
      <c r="D734" t="s">
        <v>1193</v>
      </c>
      <c r="E734" t="s">
        <v>2090</v>
      </c>
      <c r="F734" t="s">
        <v>2091</v>
      </c>
      <c r="G734" t="s">
        <v>5</v>
      </c>
      <c r="H734" t="s">
        <v>6</v>
      </c>
      <c r="I734" t="b" cm="1">
        <f t="array" ref="I734">SUMPRODUCT(--(D734=Assumptions!$A$4:$A$12))&gt;0</f>
        <v>1</v>
      </c>
    </row>
    <row r="735" spans="1:9" x14ac:dyDescent="0.2">
      <c r="A735" t="s">
        <v>572</v>
      </c>
      <c r="B735" t="s">
        <v>573</v>
      </c>
      <c r="D735" t="s">
        <v>19</v>
      </c>
      <c r="E735" t="s">
        <v>574</v>
      </c>
      <c r="F735" t="s">
        <v>575</v>
      </c>
      <c r="G735" t="s">
        <v>5</v>
      </c>
      <c r="H735" t="s">
        <v>6</v>
      </c>
      <c r="I735" t="b" cm="1">
        <f t="array" ref="I735">SUMPRODUCT(--(D735=Assumptions!$A$4:$A$12))&gt;0</f>
        <v>1</v>
      </c>
    </row>
    <row r="736" spans="1:9" x14ac:dyDescent="0.2">
      <c r="A736" t="s">
        <v>572</v>
      </c>
      <c r="B736" t="s">
        <v>573</v>
      </c>
      <c r="D736" t="s">
        <v>19</v>
      </c>
      <c r="E736" t="s">
        <v>576</v>
      </c>
      <c r="F736" t="s">
        <v>577</v>
      </c>
      <c r="G736" t="s">
        <v>48</v>
      </c>
      <c r="H736" t="s">
        <v>6</v>
      </c>
      <c r="I736" t="b" cm="1">
        <f t="array" ref="I736">SUMPRODUCT(--(D736=Assumptions!$A$4:$A$12))&gt;0</f>
        <v>1</v>
      </c>
    </row>
    <row r="737" spans="1:9" x14ac:dyDescent="0.2">
      <c r="A737" t="s">
        <v>572</v>
      </c>
      <c r="B737" t="s">
        <v>2092</v>
      </c>
      <c r="D737" t="s">
        <v>1193</v>
      </c>
      <c r="E737" t="s">
        <v>258</v>
      </c>
      <c r="F737" t="s">
        <v>259</v>
      </c>
      <c r="G737" t="s">
        <v>5</v>
      </c>
      <c r="H737" t="s">
        <v>6</v>
      </c>
      <c r="I737" t="b" cm="1">
        <f t="array" ref="I737">SUMPRODUCT(--(D737=Assumptions!$A$4:$A$12))&gt;0</f>
        <v>1</v>
      </c>
    </row>
    <row r="738" spans="1:9" x14ac:dyDescent="0.2">
      <c r="A738" t="s">
        <v>572</v>
      </c>
      <c r="B738" t="s">
        <v>2093</v>
      </c>
      <c r="D738" t="s">
        <v>1202</v>
      </c>
      <c r="E738" t="s">
        <v>2094</v>
      </c>
      <c r="F738" t="s">
        <v>2095</v>
      </c>
      <c r="G738" t="s">
        <v>5</v>
      </c>
      <c r="H738" t="s">
        <v>6</v>
      </c>
      <c r="I738" t="b" cm="1">
        <f t="array" ref="I738">SUMPRODUCT(--(D738=Assumptions!$A$4:$A$12))&gt;0</f>
        <v>1</v>
      </c>
    </row>
    <row r="739" spans="1:9" x14ac:dyDescent="0.2">
      <c r="A739" t="s">
        <v>572</v>
      </c>
      <c r="B739" t="s">
        <v>2096</v>
      </c>
      <c r="D739" t="s">
        <v>1204</v>
      </c>
      <c r="E739" t="s">
        <v>46</v>
      </c>
      <c r="F739" t="s">
        <v>47</v>
      </c>
      <c r="G739" t="s">
        <v>5</v>
      </c>
      <c r="H739" t="s">
        <v>6</v>
      </c>
      <c r="I739" t="b" cm="1">
        <f t="array" ref="I739">SUMPRODUCT(--(D739=Assumptions!$A$4:$A$12))&gt;0</f>
        <v>0</v>
      </c>
    </row>
    <row r="740" spans="1:9" x14ac:dyDescent="0.2">
      <c r="A740" t="s">
        <v>572</v>
      </c>
      <c r="B740" t="s">
        <v>578</v>
      </c>
      <c r="D740" t="s">
        <v>97</v>
      </c>
      <c r="E740" t="s">
        <v>579</v>
      </c>
      <c r="F740" t="s">
        <v>580</v>
      </c>
      <c r="G740" t="s">
        <v>5</v>
      </c>
      <c r="H740" t="s">
        <v>6</v>
      </c>
      <c r="I740" t="b" cm="1">
        <f t="array" ref="I740">SUMPRODUCT(--(D740=Assumptions!$A$4:$A$12))&gt;0</f>
        <v>1</v>
      </c>
    </row>
    <row r="741" spans="1:9" x14ac:dyDescent="0.2">
      <c r="A741" t="s">
        <v>572</v>
      </c>
      <c r="B741" t="s">
        <v>581</v>
      </c>
      <c r="D741" t="s">
        <v>19</v>
      </c>
      <c r="E741" t="s">
        <v>579</v>
      </c>
      <c r="F741" t="s">
        <v>580</v>
      </c>
      <c r="G741" t="s">
        <v>5</v>
      </c>
      <c r="H741" t="s">
        <v>6</v>
      </c>
      <c r="I741" t="b" cm="1">
        <f t="array" ref="I741">SUMPRODUCT(--(D741=Assumptions!$A$4:$A$12))&gt;0</f>
        <v>1</v>
      </c>
    </row>
    <row r="742" spans="1:9" x14ac:dyDescent="0.2">
      <c r="A742" t="s">
        <v>572</v>
      </c>
      <c r="B742" t="s">
        <v>2097</v>
      </c>
      <c r="D742" t="s">
        <v>1202</v>
      </c>
      <c r="E742" t="s">
        <v>1424</v>
      </c>
      <c r="F742" t="s">
        <v>1425</v>
      </c>
      <c r="G742" t="s">
        <v>5</v>
      </c>
      <c r="H742" t="s">
        <v>6</v>
      </c>
      <c r="I742" t="b" cm="1">
        <f t="array" ref="I742">SUMPRODUCT(--(D742=Assumptions!$A$4:$A$12))&gt;0</f>
        <v>1</v>
      </c>
    </row>
    <row r="743" spans="1:9" x14ac:dyDescent="0.2">
      <c r="A743" t="s">
        <v>572</v>
      </c>
      <c r="B743" t="s">
        <v>582</v>
      </c>
      <c r="D743" t="s">
        <v>19</v>
      </c>
      <c r="E743" t="s">
        <v>583</v>
      </c>
      <c r="F743" t="s">
        <v>584</v>
      </c>
      <c r="G743" t="s">
        <v>5</v>
      </c>
      <c r="H743" t="s">
        <v>6</v>
      </c>
      <c r="I743" t="b" cm="1">
        <f t="array" ref="I743">SUMPRODUCT(--(D743=Assumptions!$A$4:$A$12))&gt;0</f>
        <v>1</v>
      </c>
    </row>
    <row r="744" spans="1:9" x14ac:dyDescent="0.2">
      <c r="A744" t="s">
        <v>572</v>
      </c>
      <c r="B744" t="s">
        <v>585</v>
      </c>
      <c r="D744" t="s">
        <v>19</v>
      </c>
      <c r="E744" t="s">
        <v>586</v>
      </c>
      <c r="F744" t="s">
        <v>587</v>
      </c>
      <c r="G744" t="s">
        <v>5</v>
      </c>
      <c r="H744" t="s">
        <v>6</v>
      </c>
      <c r="I744" t="b" cm="1">
        <f t="array" ref="I744">SUMPRODUCT(--(D744=Assumptions!$A$4:$A$12))&gt;0</f>
        <v>1</v>
      </c>
    </row>
    <row r="745" spans="1:9" x14ac:dyDescent="0.2">
      <c r="A745" t="s">
        <v>572</v>
      </c>
      <c r="B745" t="s">
        <v>588</v>
      </c>
      <c r="D745" t="s">
        <v>19</v>
      </c>
      <c r="E745" t="s">
        <v>589</v>
      </c>
      <c r="F745" t="s">
        <v>590</v>
      </c>
      <c r="G745" t="s">
        <v>5</v>
      </c>
      <c r="H745" t="s">
        <v>6</v>
      </c>
      <c r="I745" t="b" cm="1">
        <f t="array" ref="I745">SUMPRODUCT(--(D745=Assumptions!$A$4:$A$12))&gt;0</f>
        <v>1</v>
      </c>
    </row>
    <row r="746" spans="1:9" x14ac:dyDescent="0.2">
      <c r="A746" t="s">
        <v>572</v>
      </c>
      <c r="B746" t="s">
        <v>375</v>
      </c>
      <c r="D746" t="s">
        <v>19</v>
      </c>
      <c r="E746" t="s">
        <v>242</v>
      </c>
      <c r="F746" t="s">
        <v>243</v>
      </c>
      <c r="G746" t="s">
        <v>5</v>
      </c>
      <c r="H746" t="s">
        <v>6</v>
      </c>
      <c r="I746" t="b" cm="1">
        <f t="array" ref="I746">SUMPRODUCT(--(D746=Assumptions!$A$4:$A$12))&gt;0</f>
        <v>1</v>
      </c>
    </row>
    <row r="747" spans="1:9" x14ac:dyDescent="0.2">
      <c r="A747" t="s">
        <v>572</v>
      </c>
      <c r="B747" t="s">
        <v>2098</v>
      </c>
      <c r="D747" t="s">
        <v>1202</v>
      </c>
      <c r="E747" t="s">
        <v>2099</v>
      </c>
      <c r="F747" t="s">
        <v>2100</v>
      </c>
      <c r="G747" t="s">
        <v>5</v>
      </c>
      <c r="H747" t="s">
        <v>6</v>
      </c>
      <c r="I747" t="b" cm="1">
        <f t="array" ref="I747">SUMPRODUCT(--(D747=Assumptions!$A$4:$A$12))&gt;0</f>
        <v>1</v>
      </c>
    </row>
    <row r="748" spans="1:9" x14ac:dyDescent="0.2">
      <c r="A748" t="s">
        <v>572</v>
      </c>
      <c r="B748" t="s">
        <v>591</v>
      </c>
      <c r="D748" t="s">
        <v>97</v>
      </c>
      <c r="E748" t="s">
        <v>46</v>
      </c>
      <c r="F748" t="s">
        <v>47</v>
      </c>
      <c r="G748" t="s">
        <v>5</v>
      </c>
      <c r="H748" t="s">
        <v>6</v>
      </c>
      <c r="I748" t="b" cm="1">
        <f t="array" ref="I748">SUMPRODUCT(--(D748=Assumptions!$A$4:$A$12))&gt;0</f>
        <v>1</v>
      </c>
    </row>
    <row r="749" spans="1:9" x14ac:dyDescent="0.2">
      <c r="A749" t="s">
        <v>572</v>
      </c>
      <c r="B749" t="s">
        <v>592</v>
      </c>
      <c r="D749" t="s">
        <v>1202</v>
      </c>
      <c r="E749" t="s">
        <v>1936</v>
      </c>
      <c r="F749" t="s">
        <v>1937</v>
      </c>
      <c r="G749" t="s">
        <v>5</v>
      </c>
      <c r="H749" t="s">
        <v>6</v>
      </c>
      <c r="I749" t="b" cm="1">
        <f t="array" ref="I749">SUMPRODUCT(--(D749=Assumptions!$A$4:$A$12))&gt;0</f>
        <v>1</v>
      </c>
    </row>
    <row r="750" spans="1:9" x14ac:dyDescent="0.2">
      <c r="A750" t="s">
        <v>572</v>
      </c>
      <c r="B750" t="s">
        <v>2101</v>
      </c>
      <c r="D750" t="s">
        <v>1202</v>
      </c>
      <c r="E750" t="s">
        <v>258</v>
      </c>
      <c r="F750" t="s">
        <v>259</v>
      </c>
      <c r="G750" t="s">
        <v>5</v>
      </c>
      <c r="H750" t="s">
        <v>6</v>
      </c>
      <c r="I750" t="b" cm="1">
        <f t="array" ref="I750">SUMPRODUCT(--(D750=Assumptions!$A$4:$A$12))&gt;0</f>
        <v>1</v>
      </c>
    </row>
    <row r="751" spans="1:9" x14ac:dyDescent="0.2">
      <c r="A751" t="s">
        <v>572</v>
      </c>
      <c r="B751" t="s">
        <v>2102</v>
      </c>
      <c r="D751" t="s">
        <v>1204</v>
      </c>
      <c r="E751" t="s">
        <v>61</v>
      </c>
      <c r="F751" t="s">
        <v>62</v>
      </c>
      <c r="G751" t="s">
        <v>5</v>
      </c>
      <c r="H751" t="s">
        <v>6</v>
      </c>
      <c r="I751" t="b" cm="1">
        <f t="array" ref="I751">SUMPRODUCT(--(D751=Assumptions!$A$4:$A$12))&gt;0</f>
        <v>0</v>
      </c>
    </row>
    <row r="752" spans="1:9" x14ac:dyDescent="0.2">
      <c r="A752" t="s">
        <v>572</v>
      </c>
      <c r="B752" t="s">
        <v>2103</v>
      </c>
      <c r="D752" t="s">
        <v>1204</v>
      </c>
      <c r="E752" t="s">
        <v>1217</v>
      </c>
      <c r="F752" t="s">
        <v>1218</v>
      </c>
      <c r="G752" t="s">
        <v>5</v>
      </c>
      <c r="H752" t="s">
        <v>6</v>
      </c>
      <c r="I752" t="b" cm="1">
        <f t="array" ref="I752">SUMPRODUCT(--(D752=Assumptions!$A$4:$A$12))&gt;0</f>
        <v>0</v>
      </c>
    </row>
    <row r="753" spans="1:9" x14ac:dyDescent="0.2">
      <c r="A753" t="s">
        <v>572</v>
      </c>
      <c r="B753" t="s">
        <v>2104</v>
      </c>
      <c r="D753" t="s">
        <v>1202</v>
      </c>
      <c r="E753" t="s">
        <v>10</v>
      </c>
      <c r="F753" t="s">
        <v>11</v>
      </c>
      <c r="G753" t="s">
        <v>5</v>
      </c>
      <c r="H753" t="s">
        <v>6</v>
      </c>
      <c r="I753" t="b" cm="1">
        <f t="array" ref="I753">SUMPRODUCT(--(D753=Assumptions!$A$4:$A$12))&gt;0</f>
        <v>1</v>
      </c>
    </row>
    <row r="754" spans="1:9" x14ac:dyDescent="0.2">
      <c r="A754" t="s">
        <v>572</v>
      </c>
      <c r="B754" t="s">
        <v>593</v>
      </c>
      <c r="D754" t="s">
        <v>19</v>
      </c>
      <c r="E754" t="s">
        <v>594</v>
      </c>
      <c r="F754" t="s">
        <v>595</v>
      </c>
      <c r="G754" t="s">
        <v>5</v>
      </c>
      <c r="H754" t="s">
        <v>6</v>
      </c>
      <c r="I754" t="b" cm="1">
        <f t="array" ref="I754">SUMPRODUCT(--(D754=Assumptions!$A$4:$A$12))&gt;0</f>
        <v>1</v>
      </c>
    </row>
    <row r="755" spans="1:9" x14ac:dyDescent="0.2">
      <c r="A755" t="s">
        <v>572</v>
      </c>
      <c r="B755" t="s">
        <v>2105</v>
      </c>
      <c r="D755" t="s">
        <v>1202</v>
      </c>
      <c r="E755" t="s">
        <v>1882</v>
      </c>
      <c r="F755" t="s">
        <v>1883</v>
      </c>
      <c r="G755" t="s">
        <v>5</v>
      </c>
      <c r="H755" t="s">
        <v>6</v>
      </c>
      <c r="I755" t="b" cm="1">
        <f t="array" ref="I755">SUMPRODUCT(--(D755=Assumptions!$A$4:$A$12))&gt;0</f>
        <v>1</v>
      </c>
    </row>
    <row r="756" spans="1:9" x14ac:dyDescent="0.2">
      <c r="A756" t="s">
        <v>572</v>
      </c>
      <c r="B756" t="s">
        <v>2106</v>
      </c>
      <c r="D756" t="s">
        <v>1202</v>
      </c>
      <c r="E756" t="s">
        <v>61</v>
      </c>
      <c r="F756" t="s">
        <v>62</v>
      </c>
      <c r="G756" t="s">
        <v>5</v>
      </c>
      <c r="H756" t="s">
        <v>6</v>
      </c>
      <c r="I756" t="b" cm="1">
        <f t="array" ref="I756">SUMPRODUCT(--(D756=Assumptions!$A$4:$A$12))&gt;0</f>
        <v>1</v>
      </c>
    </row>
    <row r="757" spans="1:9" x14ac:dyDescent="0.2">
      <c r="A757" t="s">
        <v>572</v>
      </c>
      <c r="B757" t="s">
        <v>596</v>
      </c>
      <c r="D757" t="s">
        <v>19</v>
      </c>
      <c r="E757" t="s">
        <v>597</v>
      </c>
      <c r="F757" t="s">
        <v>598</v>
      </c>
      <c r="G757" t="s">
        <v>5</v>
      </c>
      <c r="H757" t="s">
        <v>6</v>
      </c>
      <c r="I757" t="b" cm="1">
        <f t="array" ref="I757">SUMPRODUCT(--(D757=Assumptions!$A$4:$A$12))&gt;0</f>
        <v>1</v>
      </c>
    </row>
    <row r="758" spans="1:9" x14ac:dyDescent="0.2">
      <c r="A758" t="s">
        <v>572</v>
      </c>
      <c r="B758" t="s">
        <v>2107</v>
      </c>
      <c r="D758" t="s">
        <v>1202</v>
      </c>
      <c r="E758" t="s">
        <v>75</v>
      </c>
      <c r="F758" t="s">
        <v>76</v>
      </c>
      <c r="G758" t="s">
        <v>5</v>
      </c>
      <c r="H758" t="s">
        <v>6</v>
      </c>
      <c r="I758" t="b" cm="1">
        <f t="array" ref="I758">SUMPRODUCT(--(D758=Assumptions!$A$4:$A$12))&gt;0</f>
        <v>1</v>
      </c>
    </row>
    <row r="759" spans="1:9" x14ac:dyDescent="0.2">
      <c r="A759" t="s">
        <v>572</v>
      </c>
      <c r="B759" t="s">
        <v>2108</v>
      </c>
      <c r="D759" t="s">
        <v>1202</v>
      </c>
      <c r="E759" t="s">
        <v>2109</v>
      </c>
      <c r="F759" t="s">
        <v>2110</v>
      </c>
      <c r="G759" t="s">
        <v>5</v>
      </c>
      <c r="H759" t="s">
        <v>6</v>
      </c>
      <c r="I759" t="b" cm="1">
        <f t="array" ref="I759">SUMPRODUCT(--(D759=Assumptions!$A$4:$A$12))&gt;0</f>
        <v>1</v>
      </c>
    </row>
    <row r="760" spans="1:9" x14ac:dyDescent="0.2">
      <c r="A760" t="s">
        <v>572</v>
      </c>
      <c r="B760" t="s">
        <v>599</v>
      </c>
      <c r="D760" t="s">
        <v>19</v>
      </c>
      <c r="E760" t="s">
        <v>600</v>
      </c>
      <c r="F760" t="s">
        <v>601</v>
      </c>
      <c r="G760" t="s">
        <v>5</v>
      </c>
      <c r="H760" t="s">
        <v>6</v>
      </c>
      <c r="I760" t="b" cm="1">
        <f t="array" ref="I760">SUMPRODUCT(--(D760=Assumptions!$A$4:$A$12))&gt;0</f>
        <v>1</v>
      </c>
    </row>
    <row r="761" spans="1:9" x14ac:dyDescent="0.2">
      <c r="A761" t="s">
        <v>572</v>
      </c>
      <c r="B761" t="s">
        <v>2111</v>
      </c>
      <c r="D761" t="s">
        <v>1400</v>
      </c>
      <c r="E761" t="s">
        <v>2112</v>
      </c>
      <c r="F761" t="s">
        <v>2113</v>
      </c>
      <c r="G761" t="s">
        <v>2114</v>
      </c>
      <c r="H761" t="s">
        <v>6</v>
      </c>
      <c r="I761" t="b" cm="1">
        <f t="array" ref="I761">SUMPRODUCT(--(D761=Assumptions!$A$4:$A$12))&gt;0</f>
        <v>0</v>
      </c>
    </row>
    <row r="762" spans="1:9" x14ac:dyDescent="0.2">
      <c r="A762" t="s">
        <v>572</v>
      </c>
      <c r="B762" t="s">
        <v>2115</v>
      </c>
      <c r="D762" t="s">
        <v>1185</v>
      </c>
      <c r="E762" t="s">
        <v>361</v>
      </c>
      <c r="F762" t="s">
        <v>362</v>
      </c>
      <c r="G762" t="s">
        <v>2114</v>
      </c>
      <c r="H762" t="s">
        <v>6</v>
      </c>
      <c r="I762" t="b" cm="1">
        <f t="array" ref="I762">SUMPRODUCT(--(D762=Assumptions!$A$4:$A$12))&gt;0</f>
        <v>0</v>
      </c>
    </row>
    <row r="763" spans="1:9" x14ac:dyDescent="0.2">
      <c r="A763" t="s">
        <v>572</v>
      </c>
      <c r="B763" t="s">
        <v>2116</v>
      </c>
      <c r="D763" t="s">
        <v>1321</v>
      </c>
      <c r="E763" t="s">
        <v>361</v>
      </c>
      <c r="F763" t="s">
        <v>362</v>
      </c>
      <c r="G763" t="s">
        <v>2114</v>
      </c>
      <c r="H763" t="s">
        <v>6</v>
      </c>
      <c r="I763" t="b" cm="1">
        <f t="array" ref="I763">SUMPRODUCT(--(D763=Assumptions!$A$4:$A$12))&gt;0</f>
        <v>0</v>
      </c>
    </row>
    <row r="764" spans="1:9" x14ac:dyDescent="0.2">
      <c r="A764" t="s">
        <v>572</v>
      </c>
      <c r="B764" t="s">
        <v>2117</v>
      </c>
      <c r="D764" t="s">
        <v>1321</v>
      </c>
      <c r="E764" t="s">
        <v>361</v>
      </c>
      <c r="F764" t="s">
        <v>362</v>
      </c>
      <c r="G764" t="s">
        <v>2114</v>
      </c>
      <c r="H764" t="s">
        <v>6</v>
      </c>
      <c r="I764" t="b" cm="1">
        <f t="array" ref="I764">SUMPRODUCT(--(D764=Assumptions!$A$4:$A$12))&gt;0</f>
        <v>0</v>
      </c>
    </row>
    <row r="765" spans="1:9" x14ac:dyDescent="0.2">
      <c r="A765" t="s">
        <v>572</v>
      </c>
      <c r="B765" t="s">
        <v>2118</v>
      </c>
      <c r="D765" t="s">
        <v>1185</v>
      </c>
      <c r="E765" t="s">
        <v>361</v>
      </c>
      <c r="F765" t="s">
        <v>362</v>
      </c>
      <c r="G765" t="s">
        <v>2114</v>
      </c>
      <c r="H765" t="s">
        <v>6</v>
      </c>
      <c r="I765" t="b" cm="1">
        <f t="array" ref="I765">SUMPRODUCT(--(D765=Assumptions!$A$4:$A$12))&gt;0</f>
        <v>0</v>
      </c>
    </row>
    <row r="766" spans="1:9" x14ac:dyDescent="0.2">
      <c r="A766" t="s">
        <v>572</v>
      </c>
      <c r="B766" t="s">
        <v>2119</v>
      </c>
      <c r="D766" t="s">
        <v>1321</v>
      </c>
      <c r="E766" t="s">
        <v>1247</v>
      </c>
      <c r="F766" t="s">
        <v>1248</v>
      </c>
      <c r="G766" t="s">
        <v>2114</v>
      </c>
      <c r="H766" t="s">
        <v>6</v>
      </c>
      <c r="I766" t="b" cm="1">
        <f t="array" ref="I766">SUMPRODUCT(--(D766=Assumptions!$A$4:$A$12))&gt;0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Assumptions</vt:lpstr>
      <vt:lpstr>2019 calculations</vt:lpstr>
      <vt:lpstr>2020 calculations</vt:lpstr>
      <vt:lpstr>2021 calculations</vt:lpstr>
      <vt:lpstr>2019 transaction data</vt:lpstr>
      <vt:lpstr>2020 transaction data</vt:lpstr>
      <vt:lpstr>2021 transaction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Neidle</dc:creator>
  <cp:lastModifiedBy>Dan Neidle</cp:lastModifiedBy>
  <dcterms:created xsi:type="dcterms:W3CDTF">2022-06-14T14:11:58Z</dcterms:created>
  <dcterms:modified xsi:type="dcterms:W3CDTF">2023-03-27T16:52:50Z</dcterms:modified>
</cp:coreProperties>
</file>